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b\Desktop\Dies\"/>
    </mc:Choice>
  </mc:AlternateContent>
  <xr:revisionPtr revIDLastSave="0" documentId="13_ncr:1_{0A7C9A86-1DBC-4066-92FF-118FA9D5D6A7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Costumer" sheetId="1" r:id="rId1"/>
    <sheet name="Fiberglass" sheetId="2" r:id="rId2"/>
    <sheet name="PU holds" sheetId="4" r:id="rId3"/>
    <sheet name="Polyester Holds" sheetId="3" r:id="rId4"/>
    <sheet name="Thermoplastic" sheetId="5" r:id="rId5"/>
  </sheets>
  <calcPr calcId="191028"/>
</workbook>
</file>

<file path=xl/calcChain.xml><?xml version="1.0" encoding="utf-8"?>
<calcChain xmlns="http://schemas.openxmlformats.org/spreadsheetml/2006/main">
  <c r="W19" i="3" l="1"/>
  <c r="V19" i="3"/>
  <c r="U19" i="3"/>
  <c r="T19" i="3"/>
  <c r="T8" i="2"/>
  <c r="W8" i="2"/>
  <c r="U7" i="3"/>
  <c r="T5" i="3"/>
  <c r="W5" i="3" s="1"/>
  <c r="T6" i="3"/>
  <c r="W6" i="3" s="1"/>
  <c r="T7" i="3"/>
  <c r="W7" i="3" s="1"/>
  <c r="T8" i="3"/>
  <c r="W8" i="3" s="1"/>
  <c r="T9" i="3"/>
  <c r="U9" i="3" s="1"/>
  <c r="T10" i="3"/>
  <c r="W10" i="3" s="1"/>
  <c r="T11" i="3"/>
  <c r="U11" i="3" s="1"/>
  <c r="T12" i="3"/>
  <c r="U12" i="3" s="1"/>
  <c r="T13" i="3"/>
  <c r="U13" i="3" s="1"/>
  <c r="T14" i="3"/>
  <c r="U14" i="3" s="1"/>
  <c r="T15" i="3"/>
  <c r="U15" i="3" s="1"/>
  <c r="T6" i="5"/>
  <c r="W6" i="5" s="1"/>
  <c r="W15" i="5" s="1"/>
  <c r="D22" i="1" s="1"/>
  <c r="T7" i="5"/>
  <c r="W7" i="5"/>
  <c r="T8" i="5"/>
  <c r="W8" i="5"/>
  <c r="T9" i="5"/>
  <c r="W9" i="5"/>
  <c r="T10" i="5"/>
  <c r="W10" i="5"/>
  <c r="T11" i="5"/>
  <c r="U11" i="5"/>
  <c r="T12" i="5"/>
  <c r="U12" i="5"/>
  <c r="T13" i="5"/>
  <c r="U13" i="5"/>
  <c r="T14" i="5"/>
  <c r="W14" i="5"/>
  <c r="T5" i="5"/>
  <c r="W5" i="5"/>
  <c r="T16" i="3"/>
  <c r="U16" i="3"/>
  <c r="T14" i="2"/>
  <c r="W14" i="2"/>
  <c r="T15" i="2"/>
  <c r="W15" i="2"/>
  <c r="T16" i="2"/>
  <c r="T9" i="2"/>
  <c r="W9" i="2"/>
  <c r="T10" i="2"/>
  <c r="W10" i="2"/>
  <c r="T11" i="2"/>
  <c r="U11" i="2"/>
  <c r="T12" i="2"/>
  <c r="U12" i="2" s="1"/>
  <c r="T13" i="2"/>
  <c r="W13" i="2"/>
  <c r="T5" i="2"/>
  <c r="W5" i="2"/>
  <c r="T6" i="2"/>
  <c r="W6" i="2" s="1"/>
  <c r="T17" i="3"/>
  <c r="W17" i="3" s="1"/>
  <c r="W15" i="3"/>
  <c r="V15" i="3"/>
  <c r="V8" i="2"/>
  <c r="U8" i="2"/>
  <c r="W16" i="3"/>
  <c r="V16" i="3"/>
  <c r="E21" i="1" s="1"/>
  <c r="U14" i="2"/>
  <c r="V14" i="2"/>
  <c r="U15" i="2"/>
  <c r="V15" i="2"/>
  <c r="U5" i="5"/>
  <c r="V7" i="5"/>
  <c r="U8" i="5"/>
  <c r="V11" i="5"/>
  <c r="W11" i="5"/>
  <c r="U14" i="5"/>
  <c r="V14" i="5"/>
  <c r="W13" i="5"/>
  <c r="V13" i="5"/>
  <c r="W12" i="5"/>
  <c r="V12" i="5"/>
  <c r="V10" i="5"/>
  <c r="U10" i="5"/>
  <c r="V9" i="5"/>
  <c r="U9" i="5"/>
  <c r="V8" i="5"/>
  <c r="U7" i="5"/>
  <c r="V5" i="5"/>
  <c r="W16" i="2"/>
  <c r="U9" i="2"/>
  <c r="V10" i="2"/>
  <c r="U10" i="2"/>
  <c r="V11" i="2"/>
  <c r="V16" i="2"/>
  <c r="U16" i="2"/>
  <c r="V13" i="2"/>
  <c r="V9" i="2"/>
  <c r="W11" i="2"/>
  <c r="U13" i="2"/>
  <c r="V5" i="2"/>
  <c r="U5" i="2"/>
  <c r="V17" i="3"/>
  <c r="F29" i="4"/>
  <c r="T7" i="2"/>
  <c r="U7" i="2"/>
  <c r="W7" i="2"/>
  <c r="V7" i="2"/>
  <c r="T29" i="4"/>
  <c r="W29" i="4"/>
  <c r="E29" i="4"/>
  <c r="D29" i="4"/>
  <c r="H32" i="4" a="1"/>
  <c r="H32" i="4"/>
  <c r="S32" i="4" a="1"/>
  <c r="S32" i="4"/>
  <c r="Q32" i="4" a="1"/>
  <c r="Q32" i="4"/>
  <c r="Q4" i="4"/>
  <c r="I32" i="4" a="1"/>
  <c r="I32" i="4"/>
  <c r="I4" i="4"/>
  <c r="G32" i="4" a="1"/>
  <c r="G32" i="4"/>
  <c r="G4" i="4"/>
  <c r="O32" i="4" a="1"/>
  <c r="O32" i="4"/>
  <c r="O4" i="4"/>
  <c r="L32" i="4" a="1"/>
  <c r="L32" i="4"/>
  <c r="L4" i="4"/>
  <c r="J32" i="4" a="1"/>
  <c r="J32" i="4"/>
  <c r="J4" i="4"/>
  <c r="K32" i="4" a="1"/>
  <c r="K32" i="4"/>
  <c r="K4" i="4" s="1"/>
  <c r="P32" i="4" a="1"/>
  <c r="P32" i="4"/>
  <c r="P4" i="4" s="1"/>
  <c r="M32" i="4" a="1"/>
  <c r="M32" i="4"/>
  <c r="M4" i="4"/>
  <c r="R32" i="4" a="1"/>
  <c r="R32" i="4"/>
  <c r="R4" i="4"/>
  <c r="N32" i="4" a="1"/>
  <c r="N32" i="4"/>
  <c r="N4" i="4"/>
  <c r="U29" i="4"/>
  <c r="V29" i="4"/>
  <c r="H4" i="4"/>
  <c r="T9" i="4"/>
  <c r="T10" i="4"/>
  <c r="U10" i="4" s="1"/>
  <c r="T11" i="4"/>
  <c r="U11" i="4"/>
  <c r="T12" i="4"/>
  <c r="U12" i="4"/>
  <c r="T13" i="4"/>
  <c r="U13" i="4"/>
  <c r="T14" i="4"/>
  <c r="U14" i="4"/>
  <c r="T15" i="4"/>
  <c r="U15" i="4"/>
  <c r="T16" i="4"/>
  <c r="U16" i="4"/>
  <c r="T17" i="4"/>
  <c r="U17" i="4"/>
  <c r="T18" i="4"/>
  <c r="U18" i="4" s="1"/>
  <c r="T19" i="4"/>
  <c r="U19" i="4"/>
  <c r="T20" i="4"/>
  <c r="U20" i="4"/>
  <c r="T21" i="4"/>
  <c r="U21" i="4"/>
  <c r="T22" i="4"/>
  <c r="U22" i="4"/>
  <c r="T23" i="4"/>
  <c r="U23" i="4"/>
  <c r="T24" i="4"/>
  <c r="U24" i="4"/>
  <c r="T25" i="4"/>
  <c r="U25" i="4"/>
  <c r="T26" i="4"/>
  <c r="U26" i="4"/>
  <c r="T27" i="4"/>
  <c r="U27" i="4"/>
  <c r="T28" i="4"/>
  <c r="U28" i="4"/>
  <c r="S4" i="4"/>
  <c r="W28" i="4"/>
  <c r="V28" i="4"/>
  <c r="W27" i="4"/>
  <c r="V27" i="4"/>
  <c r="W26" i="4"/>
  <c r="V26" i="4"/>
  <c r="W25" i="4"/>
  <c r="V25" i="4"/>
  <c r="W24" i="4"/>
  <c r="V24" i="4"/>
  <c r="W23" i="4"/>
  <c r="V23" i="4"/>
  <c r="W22" i="4"/>
  <c r="V22" i="4"/>
  <c r="W21" i="4"/>
  <c r="V21" i="4"/>
  <c r="W20" i="4"/>
  <c r="V20" i="4"/>
  <c r="W19" i="4"/>
  <c r="V19" i="4"/>
  <c r="W18" i="4"/>
  <c r="V18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U9" i="4"/>
  <c r="U32" i="4" l="1"/>
  <c r="E20" i="1" s="1"/>
  <c r="V32" i="4"/>
  <c r="C20" i="1" s="1"/>
  <c r="W32" i="4"/>
  <c r="D20" i="1" s="1"/>
  <c r="U6" i="5"/>
  <c r="U15" i="5" s="1"/>
  <c r="C22" i="1" s="1"/>
  <c r="U10" i="3"/>
  <c r="V11" i="3"/>
  <c r="V14" i="3"/>
  <c r="V10" i="3"/>
  <c r="V7" i="3"/>
  <c r="W14" i="3"/>
  <c r="U17" i="3"/>
  <c r="W11" i="3"/>
  <c r="V13" i="3"/>
  <c r="W13" i="3"/>
  <c r="V12" i="3"/>
  <c r="W12" i="3"/>
  <c r="V8" i="3"/>
  <c r="U8" i="3"/>
  <c r="U6" i="3"/>
  <c r="V6" i="3"/>
  <c r="V5" i="3"/>
  <c r="U5" i="3"/>
  <c r="W9" i="3"/>
  <c r="V9" i="3"/>
  <c r="B21" i="1"/>
  <c r="V12" i="2"/>
  <c r="W12" i="2"/>
  <c r="W18" i="2" s="1"/>
  <c r="D19" i="1" s="1"/>
  <c r="T18" i="2"/>
  <c r="B19" i="1" s="1"/>
  <c r="V6" i="2"/>
  <c r="V18" i="2" s="1"/>
  <c r="E19" i="1" s="1"/>
  <c r="U6" i="2"/>
  <c r="U18" i="2" s="1"/>
  <c r="C19" i="1" s="1"/>
  <c r="V6" i="5"/>
  <c r="V15" i="5" s="1"/>
  <c r="E22" i="1" s="1"/>
  <c r="T15" i="5"/>
  <c r="B22" i="1" s="1"/>
  <c r="T32" i="4"/>
  <c r="B20" i="1" s="1"/>
  <c r="W4" i="4" l="1"/>
  <c r="V4" i="4"/>
  <c r="C21" i="1"/>
  <c r="D21" i="1"/>
  <c r="D23" i="1" s="1"/>
  <c r="D25" i="1" s="1"/>
  <c r="B23" i="1"/>
  <c r="C23" i="1"/>
  <c r="E2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<sst xmlns="http://schemas.openxmlformats.org/spreadsheetml/2006/main" count="298" uniqueCount="207">
  <si>
    <t>Billing Data</t>
  </si>
  <si>
    <t>Delivery Data</t>
  </si>
  <si>
    <t>Name</t>
  </si>
  <si>
    <t>Surname</t>
  </si>
  <si>
    <t>Company Name</t>
  </si>
  <si>
    <t>Adress</t>
  </si>
  <si>
    <t>City</t>
  </si>
  <si>
    <t>Zip</t>
  </si>
  <si>
    <t>Country</t>
  </si>
  <si>
    <t>VAT-Number</t>
  </si>
  <si>
    <t>Telephone</t>
  </si>
  <si>
    <t>E-Mail</t>
  </si>
  <si>
    <t>Productcategory</t>
  </si>
  <si>
    <t>Sets</t>
  </si>
  <si>
    <t>Pieces</t>
  </si>
  <si>
    <t>Total</t>
  </si>
  <si>
    <t>Total weight</t>
  </si>
  <si>
    <t>Fiberglass</t>
  </si>
  <si>
    <t>Polyester holds</t>
  </si>
  <si>
    <t>Additional Notes</t>
  </si>
  <si>
    <t>Art. No.</t>
  </si>
  <si>
    <t>Description</t>
  </si>
  <si>
    <t>Volumes Holds</t>
  </si>
  <si>
    <t>Sieces</t>
  </si>
  <si>
    <t>Weight (kg)</t>
  </si>
  <si>
    <t>Price (net)</t>
  </si>
  <si>
    <t>Red 3020</t>
  </si>
  <si>
    <t>Blue 5015</t>
  </si>
  <si>
    <t>Green 6018</t>
  </si>
  <si>
    <t>Black 9005</t>
  </si>
  <si>
    <t xml:space="preserve">Orange </t>
  </si>
  <si>
    <t>Pink</t>
  </si>
  <si>
    <t>Green</t>
  </si>
  <si>
    <t>Weight (total)</t>
  </si>
  <si>
    <t>Price (net) total</t>
  </si>
  <si>
    <t>6L 8M 7S</t>
  </si>
  <si>
    <t>Purple 4008</t>
  </si>
  <si>
    <t>2022-01</t>
  </si>
  <si>
    <t>8XS, 8S, 6M, 16L, 7XL, 3XXL</t>
  </si>
  <si>
    <t>Holds</t>
  </si>
  <si>
    <t xml:space="preserve"> ROT
RAL 3020</t>
  </si>
  <si>
    <t>MIDA</t>
  </si>
  <si>
    <t>XS - Feet</t>
  </si>
  <si>
    <t>S - Spax 1</t>
  </si>
  <si>
    <t>S - Spax 2</t>
  </si>
  <si>
    <t>Feet M10</t>
  </si>
  <si>
    <t>Crimps S</t>
  </si>
  <si>
    <t>Edges S</t>
  </si>
  <si>
    <t>Horns S</t>
  </si>
  <si>
    <t>Horns M</t>
  </si>
  <si>
    <t>Slopers M</t>
  </si>
  <si>
    <t>Slopers L</t>
  </si>
  <si>
    <t>Edges Medium</t>
  </si>
  <si>
    <t>Jugs M-L</t>
  </si>
  <si>
    <t>Horns XL</t>
  </si>
  <si>
    <t>Long Series 1</t>
  </si>
  <si>
    <t>PU Holds</t>
  </si>
  <si>
    <t>Number of Holds</t>
  </si>
  <si>
    <t>Series</t>
  </si>
  <si>
    <t>Article number</t>
  </si>
  <si>
    <t>Number of holds</t>
  </si>
  <si>
    <t>Weight</t>
  </si>
  <si>
    <t>price netto</t>
  </si>
  <si>
    <t>Sum</t>
  </si>
  <si>
    <t>Number oif Sets</t>
  </si>
  <si>
    <t>Total Weight</t>
  </si>
  <si>
    <t>Blue
RAL 5015</t>
  </si>
  <si>
    <t>light green
RAL 6018</t>
  </si>
  <si>
    <t>PICTURES:</t>
  </si>
  <si>
    <t>Whole Series</t>
  </si>
  <si>
    <t>Pictures:</t>
  </si>
  <si>
    <t>Pictures</t>
  </si>
  <si>
    <t>MIDA_Full_1</t>
  </si>
  <si>
    <t>Mida01</t>
  </si>
  <si>
    <t>MIda02</t>
  </si>
  <si>
    <t>Mida03</t>
  </si>
  <si>
    <t>Mida04</t>
  </si>
  <si>
    <t>Mida05</t>
  </si>
  <si>
    <t>Mida06</t>
  </si>
  <si>
    <t>Mida07</t>
  </si>
  <si>
    <t>Mida08</t>
  </si>
  <si>
    <t>Mida09</t>
  </si>
  <si>
    <t>Mida10</t>
  </si>
  <si>
    <t>Mida11</t>
  </si>
  <si>
    <t>Mida12</t>
  </si>
  <si>
    <t>Mida13</t>
  </si>
  <si>
    <t>Mida14</t>
  </si>
  <si>
    <t>Mida15</t>
  </si>
  <si>
    <t>Mida16</t>
  </si>
  <si>
    <t>Mida17</t>
  </si>
  <si>
    <t>Mida18</t>
  </si>
  <si>
    <t>Mida19</t>
  </si>
  <si>
    <t>Mida20</t>
  </si>
  <si>
    <t>Edges L</t>
  </si>
  <si>
    <t>Jugs XL 1</t>
  </si>
  <si>
    <t>Jugs XL 2</t>
  </si>
  <si>
    <t>Long XL 1</t>
  </si>
  <si>
    <t>Long XL 2</t>
  </si>
  <si>
    <t>Long XL 3</t>
  </si>
  <si>
    <t>2024-01</t>
  </si>
  <si>
    <t>9S, 7M, 10L, 14XL, 11XXL</t>
  </si>
  <si>
    <t>Kaizun DT 1</t>
  </si>
  <si>
    <t>Kaizun DT 2</t>
  </si>
  <si>
    <t>6L</t>
  </si>
  <si>
    <t>8M 7S</t>
  </si>
  <si>
    <t>2024-02</t>
  </si>
  <si>
    <t>2024-11</t>
  </si>
  <si>
    <t>XXS</t>
  </si>
  <si>
    <t>2024-12</t>
  </si>
  <si>
    <t>XS-S</t>
  </si>
  <si>
    <t>2024-13</t>
  </si>
  <si>
    <t>S-M</t>
  </si>
  <si>
    <t>Kaizun DT Full Set</t>
  </si>
  <si>
    <t>2024-14</t>
  </si>
  <si>
    <t>XS-M</t>
  </si>
  <si>
    <t>2024-15</t>
  </si>
  <si>
    <t>2024-16</t>
  </si>
  <si>
    <t>Shepot DT Set 1</t>
  </si>
  <si>
    <t>Shepot DT Set 2</t>
  </si>
  <si>
    <t>Shepot DT Set 3</t>
  </si>
  <si>
    <t>Shepot DT Set 4</t>
  </si>
  <si>
    <t>Shepot DT Set 5</t>
  </si>
  <si>
    <t>Shepot DT Full Set</t>
  </si>
  <si>
    <t>Shepot DT Set 7</t>
  </si>
  <si>
    <t>Shepot DT Set 6</t>
  </si>
  <si>
    <t>M</t>
  </si>
  <si>
    <t>XXS-L</t>
  </si>
  <si>
    <t>Thermoplastic</t>
  </si>
  <si>
    <t>2024-17</t>
  </si>
  <si>
    <t>2024-18</t>
  </si>
  <si>
    <t>Fluor +10%</t>
  </si>
  <si>
    <t>Purple
RAL 4008</t>
  </si>
  <si>
    <t>Black
RAL 9005</t>
  </si>
  <si>
    <t>2024-1201</t>
  </si>
  <si>
    <t xml:space="preserve">
Green</t>
  </si>
  <si>
    <t xml:space="preserve">
PINK</t>
  </si>
  <si>
    <t>M-L</t>
  </si>
  <si>
    <t>Potok - 2</t>
  </si>
  <si>
    <t>Potok - 1</t>
  </si>
  <si>
    <t>S</t>
  </si>
  <si>
    <t>2024-1202</t>
  </si>
  <si>
    <t>2024-1203</t>
  </si>
  <si>
    <t>Potok - 3</t>
  </si>
  <si>
    <t>2024-1204</t>
  </si>
  <si>
    <t>Potok - 4</t>
  </si>
  <si>
    <t>2024-1205</t>
  </si>
  <si>
    <t>Potok - 5</t>
  </si>
  <si>
    <t>2024-1206</t>
  </si>
  <si>
    <t>Potok - 6</t>
  </si>
  <si>
    <t>2024-1207</t>
  </si>
  <si>
    <t>Potok - 7</t>
  </si>
  <si>
    <t>2024-1208</t>
  </si>
  <si>
    <t>Potok - 8</t>
  </si>
  <si>
    <t>2024-1209</t>
  </si>
  <si>
    <t>Potok - 9</t>
  </si>
  <si>
    <t>2024-1210</t>
  </si>
  <si>
    <t>Potok - All</t>
  </si>
  <si>
    <t>S-L</t>
  </si>
  <si>
    <t>L</t>
  </si>
  <si>
    <t>TOTAL</t>
  </si>
  <si>
    <t>Yellow 1023</t>
  </si>
  <si>
    <t>Yellow
RAL 1023</t>
  </si>
  <si>
    <t>Orange 2004</t>
  </si>
  <si>
    <t>Orange
RAL 2004</t>
  </si>
  <si>
    <t>Light Blue 6027</t>
  </si>
  <si>
    <t>Light Blue
RAL 6027</t>
  </si>
  <si>
    <t>Mint 6027</t>
  </si>
  <si>
    <t>Grey 7011</t>
  </si>
  <si>
    <t>Grey
RAL 7011</t>
  </si>
  <si>
    <t>White 9016</t>
  </si>
  <si>
    <t>White
RAL 9016</t>
  </si>
  <si>
    <t>2025-91</t>
  </si>
  <si>
    <t>2025-92</t>
  </si>
  <si>
    <t>2025-93</t>
  </si>
  <si>
    <t>2025-94</t>
  </si>
  <si>
    <t>2025-95</t>
  </si>
  <si>
    <t>2025-96</t>
  </si>
  <si>
    <t>2025-97</t>
  </si>
  <si>
    <t>2025-98</t>
  </si>
  <si>
    <t>2025-99</t>
  </si>
  <si>
    <t>2025-910</t>
  </si>
  <si>
    <t>2025-911</t>
  </si>
  <si>
    <t>Gabrak - Set 1</t>
  </si>
  <si>
    <t>Gabrak - Set 2</t>
  </si>
  <si>
    <t>Gabrak - Full Set</t>
  </si>
  <si>
    <t>Gabrak - Set 3</t>
  </si>
  <si>
    <t>Gabrak - Set 4</t>
  </si>
  <si>
    <t>Gabrak - Set 5</t>
  </si>
  <si>
    <t>Gabrak - Set 6</t>
  </si>
  <si>
    <t>Gabrak - Set 7</t>
  </si>
  <si>
    <t>Gabrak - Set 8</t>
  </si>
  <si>
    <t>Gabrak - Set 9</t>
  </si>
  <si>
    <t>Gabrak - Set 10</t>
  </si>
  <si>
    <t>S/M</t>
  </si>
  <si>
    <t>M/L</t>
  </si>
  <si>
    <t>L/XL</t>
  </si>
  <si>
    <t>XL</t>
  </si>
  <si>
    <t>XL/XLL</t>
  </si>
  <si>
    <t>XXL</t>
  </si>
  <si>
    <t>S-XXL</t>
  </si>
  <si>
    <t>NEW -2025-81</t>
  </si>
  <si>
    <t xml:space="preserve">Kaizun Mega </t>
  </si>
  <si>
    <t>5 XXXL</t>
  </si>
  <si>
    <t>https://www.dropbox.com/scl/fo/s1b7rr20c31r0qixje55l/AHvLQB5mtPlM6B7QniC1s2c?rlkey=oirunfs02p1k59qbynlw0tt99&amp;st=mlb9u2ew&amp;dl=0</t>
  </si>
  <si>
    <t>KAIZUN 2 PE</t>
  </si>
  <si>
    <t>KAIZUN 1 PE</t>
  </si>
  <si>
    <t xml:space="preserve">
Orange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</si>
</sst>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&quot;€&quot;"/>
    <numFmt numFmtId="165" formatCode="yyyy\-mm"/>
    <numFmt numFmtId="166" formatCode="#,##0.00\ [$€-1]"/>
    <numFmt numFmtId="167" formatCode="[$-407]mmm\ yy"/>
    <numFmt numFmtId="168" formatCode="0.0"/>
    <numFmt numFmtId="169" formatCode="#,##0.00\ [$€-407];[Red]\-#,##0.00\ [$€-407]"/>
    <numFmt numFmtId="170" formatCode="#,##0.00\ &quot;€&quot;"/>
  </numFmts>
  <fonts count="40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rgb="FFFFFFFF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9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7"/>
      <name val="Calibri"/>
      <family val="2"/>
    </font>
    <font>
      <sz val="11"/>
      <color rgb="FFFFFFFF"/>
      <name val="Calibri"/>
      <family val="2"/>
    </font>
    <font>
      <sz val="10"/>
      <color rgb="FF000000"/>
      <name val="Arial"/>
      <family val="2"/>
    </font>
    <font>
      <sz val="28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5"/>
      <name val="Arial"/>
      <family val="2"/>
      <charset val="1"/>
    </font>
    <font>
      <i/>
      <sz val="12"/>
      <name val="Arial"/>
      <family val="2"/>
      <charset val="1"/>
    </font>
    <font>
      <sz val="10"/>
      <color rgb="FFFFFFFF"/>
      <name val="Arial"/>
      <family val="2"/>
      <charset val="1"/>
    </font>
    <font>
      <b/>
      <sz val="9"/>
      <name val="Arial"/>
      <family val="2"/>
      <charset val="1"/>
    </font>
    <font>
      <b/>
      <sz val="9"/>
      <color rgb="FFFFFFFF"/>
      <name val="Arial"/>
      <family val="2"/>
      <charset val="1"/>
    </font>
    <font>
      <b/>
      <sz val="12"/>
      <color rgb="FF000000"/>
      <name val="Arial"/>
      <family val="2"/>
      <charset val="1"/>
    </font>
    <font>
      <sz val="12"/>
      <color rgb="FFFFFFFF"/>
      <name val="Arial"/>
      <family val="2"/>
      <charset val="1"/>
    </font>
    <font>
      <b/>
      <u/>
      <sz val="12"/>
      <name val="Arial"/>
      <family val="2"/>
      <charset val="1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</font>
    <font>
      <sz val="9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9DA1AA"/>
        <bgColor rgb="FF9DA1AA"/>
      </patternFill>
    </fill>
    <fill>
      <patternFill patternType="solid">
        <fgColor rgb="FF84C3BE"/>
        <bgColor rgb="FF84C3BE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  <fill>
      <patternFill patternType="solid">
        <fgColor rgb="FFF44611"/>
        <bgColor rgb="FFF44611"/>
      </patternFill>
    </fill>
    <fill>
      <patternFill patternType="solid">
        <fgColor rgb="FFCC0605"/>
        <bgColor rgb="FFCC0605"/>
      </patternFill>
    </fill>
    <fill>
      <patternFill patternType="solid">
        <fgColor rgb="FFA03472"/>
        <bgColor rgb="FFA03472"/>
      </patternFill>
    </fill>
    <fill>
      <patternFill patternType="solid">
        <fgColor rgb="FF2271B3"/>
        <bgColor rgb="FF2271B3"/>
      </patternFill>
    </fill>
    <fill>
      <patternFill patternType="solid">
        <fgColor rgb="FF57A639"/>
        <bgColor rgb="FF57A639"/>
      </patternFill>
    </fill>
    <fill>
      <patternFill patternType="solid">
        <fgColor rgb="FF0A0A0A"/>
        <bgColor rgb="FF0A0A0A"/>
      </patternFill>
    </fill>
    <fill>
      <patternFill patternType="solid">
        <fgColor rgb="FFF4F4F4"/>
        <bgColor rgb="FFF4F4F4"/>
      </patternFill>
    </fill>
    <fill>
      <patternFill patternType="solid">
        <fgColor rgb="FFFF8300"/>
        <bgColor rgb="FFFF8300"/>
      </patternFill>
    </fill>
    <fill>
      <patternFill patternType="solid">
        <fgColor rgb="FFFF00E8"/>
        <bgColor rgb="FFFF00E8"/>
      </patternFill>
    </fill>
    <fill>
      <patternFill patternType="solid">
        <fgColor rgb="FF00FF70"/>
        <bgColor rgb="FF00FF70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50E"/>
      </patternFill>
    </fill>
    <fill>
      <patternFill patternType="solid">
        <fgColor rgb="FFFF0000"/>
        <bgColor rgb="FF993300"/>
      </patternFill>
    </fill>
    <fill>
      <patternFill patternType="solid">
        <fgColor rgb="FF9900FF"/>
        <bgColor rgb="FF800080"/>
      </patternFill>
    </fill>
    <fill>
      <patternFill patternType="solid">
        <fgColor rgb="FF0066FF"/>
        <bgColor rgb="FF3366FF"/>
      </patternFill>
    </fill>
    <fill>
      <patternFill patternType="solid">
        <fgColor rgb="FF99FFFF"/>
        <bgColor rgb="FFCCFFFF"/>
      </patternFill>
    </fill>
    <fill>
      <patternFill patternType="solid">
        <fgColor rgb="FF99FF33"/>
        <bgColor rgb="FFCCFFCC"/>
      </patternFill>
    </fill>
    <fill>
      <patternFill patternType="solid">
        <fgColor rgb="FF999999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00FF00"/>
        <bgColor rgb="FF009900"/>
      </patternFill>
    </fill>
    <fill>
      <patternFill patternType="solid">
        <fgColor rgb="FFFF00FF"/>
        <bgColor rgb="FFFF00FF"/>
      </patternFill>
    </fill>
    <fill>
      <patternFill patternType="solid">
        <fgColor rgb="FFFF950E"/>
        <bgColor rgb="FFFF9900"/>
      </patternFill>
    </fill>
    <fill>
      <patternFill patternType="solid">
        <fgColor theme="9"/>
        <bgColor rgb="FFF44611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FFFFFF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FF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4" fontId="20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7" fillId="0" borderId="0" applyFont="0" applyFill="0" applyBorder="0" applyAlignment="0" applyProtection="0"/>
    <xf numFmtId="0" fontId="38" fillId="0" borderId="0" applyNumberFormat="0" applyFill="0" applyBorder="0" applyAlignment="0" applyProtection="0"/>
  </cellStyleXfs>
  <cellXfs count="251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2" fillId="2" borderId="1" xfId="0" applyFont="1" applyFill="1" applyBorder="1"/>
    <xf numFmtId="0" fontId="2" fillId="4" borderId="1" xfId="0" applyFont="1" applyFill="1" applyBorder="1"/>
    <xf numFmtId="164" fontId="2" fillId="4" borderId="1" xfId="0" applyNumberFormat="1" applyFont="1" applyFill="1" applyBorder="1"/>
    <xf numFmtId="0" fontId="1" fillId="0" borderId="2" xfId="0" applyFont="1" applyBorder="1"/>
    <xf numFmtId="9" fontId="1" fillId="0" borderId="3" xfId="0" applyNumberFormat="1" applyFont="1" applyBorder="1"/>
    <xf numFmtId="0" fontId="3" fillId="2" borderId="4" xfId="0" applyFont="1" applyFill="1" applyBorder="1"/>
    <xf numFmtId="164" fontId="3" fillId="0" borderId="4" xfId="0" applyNumberFormat="1" applyFont="1" applyBorder="1"/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horizontal="center" textRotation="90"/>
    </xf>
    <xf numFmtId="0" fontId="11" fillId="7" borderId="1" xfId="0" applyFont="1" applyFill="1" applyBorder="1" applyAlignment="1">
      <alignment horizontal="center" textRotation="90"/>
    </xf>
    <xf numFmtId="0" fontId="11" fillId="3" borderId="1" xfId="0" applyFont="1" applyFill="1" applyBorder="1" applyAlignment="1">
      <alignment horizontal="center" textRotation="90"/>
    </xf>
    <xf numFmtId="0" fontId="12" fillId="8" borderId="1" xfId="0" applyFont="1" applyFill="1" applyBorder="1" applyAlignment="1">
      <alignment horizontal="center" textRotation="90"/>
    </xf>
    <xf numFmtId="0" fontId="11" fillId="9" borderId="1" xfId="0" applyFont="1" applyFill="1" applyBorder="1" applyAlignment="1">
      <alignment horizontal="center" textRotation="90"/>
    </xf>
    <xf numFmtId="0" fontId="12" fillId="10" borderId="1" xfId="0" applyFont="1" applyFill="1" applyBorder="1" applyAlignment="1">
      <alignment horizontal="center" textRotation="90"/>
    </xf>
    <xf numFmtId="0" fontId="11" fillId="5" borderId="7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66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6" fontId="16" fillId="0" borderId="0" xfId="0" applyNumberFormat="1" applyFont="1" applyAlignment="1">
      <alignment horizontal="center"/>
    </xf>
    <xf numFmtId="0" fontId="17" fillId="17" borderId="4" xfId="0" applyFont="1" applyFill="1" applyBorder="1" applyAlignment="1">
      <alignment horizontal="center"/>
    </xf>
    <xf numFmtId="164" fontId="17" fillId="17" borderId="4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7" fillId="0" borderId="0" xfId="0" applyFont="1" applyAlignment="1">
      <alignment horizontal="right"/>
    </xf>
    <xf numFmtId="44" fontId="1" fillId="0" borderId="1" xfId="1" applyFont="1" applyBorder="1"/>
    <xf numFmtId="0" fontId="0" fillId="0" borderId="18" xfId="0" applyBorder="1"/>
    <xf numFmtId="0" fontId="21" fillId="0" borderId="0" xfId="0" applyFont="1"/>
    <xf numFmtId="167" fontId="0" fillId="0" borderId="0" xfId="0" applyNumberFormat="1" applyAlignment="1">
      <alignment horizontal="center"/>
    </xf>
    <xf numFmtId="0" fontId="22" fillId="0" borderId="0" xfId="0" applyFont="1" applyAlignment="1">
      <alignment horizontal="center"/>
    </xf>
    <xf numFmtId="168" fontId="2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3" fillId="0" borderId="19" xfId="0" applyFont="1" applyBorder="1" applyAlignment="1">
      <alignment horizontal="center"/>
    </xf>
    <xf numFmtId="1" fontId="24" fillId="6" borderId="19" xfId="0" applyNumberFormat="1" applyFont="1" applyFill="1" applyBorder="1" applyAlignment="1">
      <alignment horizontal="center"/>
    </xf>
    <xf numFmtId="0" fontId="23" fillId="18" borderId="19" xfId="0" applyFont="1" applyFill="1" applyBorder="1" applyAlignment="1">
      <alignment horizontal="center"/>
    </xf>
    <xf numFmtId="1" fontId="24" fillId="19" borderId="19" xfId="0" applyNumberFormat="1" applyFont="1" applyFill="1" applyBorder="1" applyAlignment="1">
      <alignment horizontal="center"/>
    </xf>
    <xf numFmtId="1" fontId="24" fillId="20" borderId="19" xfId="0" applyNumberFormat="1" applyFont="1" applyFill="1" applyBorder="1" applyAlignment="1">
      <alignment horizontal="center"/>
    </xf>
    <xf numFmtId="1" fontId="24" fillId="21" borderId="19" xfId="0" applyNumberFormat="1" applyFont="1" applyFill="1" applyBorder="1" applyAlignment="1">
      <alignment horizontal="center"/>
    </xf>
    <xf numFmtId="1" fontId="24" fillId="22" borderId="19" xfId="0" applyNumberFormat="1" applyFont="1" applyFill="1" applyBorder="1" applyAlignment="1">
      <alignment horizontal="center"/>
    </xf>
    <xf numFmtId="1" fontId="24" fillId="23" borderId="19" xfId="0" applyNumberFormat="1" applyFont="1" applyFill="1" applyBorder="1" applyAlignment="1">
      <alignment horizontal="center"/>
    </xf>
    <xf numFmtId="1" fontId="24" fillId="24" borderId="19" xfId="0" applyNumberFormat="1" applyFont="1" applyFill="1" applyBorder="1" applyAlignment="1">
      <alignment horizontal="center"/>
    </xf>
    <xf numFmtId="1" fontId="25" fillId="25" borderId="20" xfId="0" applyNumberFormat="1" applyFont="1" applyFill="1" applyBorder="1" applyAlignment="1">
      <alignment horizontal="center"/>
    </xf>
    <xf numFmtId="1" fontId="24" fillId="26" borderId="19" xfId="0" applyNumberFormat="1" applyFont="1" applyFill="1" applyBorder="1" applyAlignment="1">
      <alignment horizontal="center"/>
    </xf>
    <xf numFmtId="1" fontId="24" fillId="27" borderId="19" xfId="0" applyNumberFormat="1" applyFont="1" applyFill="1" applyBorder="1" applyAlignment="1">
      <alignment horizontal="center"/>
    </xf>
    <xf numFmtId="1" fontId="24" fillId="28" borderId="19" xfId="0" applyNumberFormat="1" applyFont="1" applyFill="1" applyBorder="1" applyAlignment="1">
      <alignment horizontal="center"/>
    </xf>
    <xf numFmtId="0" fontId="26" fillId="0" borderId="19" xfId="0" applyFont="1" applyBorder="1"/>
    <xf numFmtId="169" fontId="26" fillId="0" borderId="19" xfId="0" applyNumberFormat="1" applyFont="1" applyBorder="1"/>
    <xf numFmtId="0" fontId="27" fillId="0" borderId="0" xfId="0" applyFont="1" applyAlignment="1">
      <alignment horizontal="center"/>
    </xf>
    <xf numFmtId="0" fontId="28" fillId="0" borderId="0" xfId="0" applyFont="1"/>
    <xf numFmtId="2" fontId="0" fillId="0" borderId="0" xfId="0" applyNumberFormat="1" applyAlignment="1">
      <alignment horizontal="center"/>
    </xf>
    <xf numFmtId="0" fontId="0" fillId="0" borderId="21" xfId="0" applyBorder="1"/>
    <xf numFmtId="0" fontId="0" fillId="0" borderId="18" xfId="0" applyBorder="1" applyAlignment="1">
      <alignment horizontal="center"/>
    </xf>
    <xf numFmtId="2" fontId="0" fillId="0" borderId="18" xfId="0" applyNumberFormat="1" applyBorder="1" applyAlignment="1">
      <alignment horizontal="center"/>
    </xf>
    <xf numFmtId="1" fontId="31" fillId="0" borderId="18" xfId="0" applyNumberFormat="1" applyFont="1" applyBorder="1" applyAlignment="1">
      <alignment horizontal="center"/>
    </xf>
    <xf numFmtId="1" fontId="24" fillId="6" borderId="18" xfId="0" applyNumberFormat="1" applyFont="1" applyFill="1" applyBorder="1" applyAlignment="1">
      <alignment horizontal="center"/>
    </xf>
    <xf numFmtId="0" fontId="23" fillId="18" borderId="18" xfId="0" applyFont="1" applyFill="1" applyBorder="1" applyAlignment="1">
      <alignment horizontal="center"/>
    </xf>
    <xf numFmtId="1" fontId="24" fillId="19" borderId="18" xfId="0" applyNumberFormat="1" applyFont="1" applyFill="1" applyBorder="1" applyAlignment="1">
      <alignment horizontal="center"/>
    </xf>
    <xf numFmtId="1" fontId="24" fillId="20" borderId="18" xfId="0" applyNumberFormat="1" applyFont="1" applyFill="1" applyBorder="1" applyAlignment="1">
      <alignment horizontal="center"/>
    </xf>
    <xf numFmtId="1" fontId="24" fillId="21" borderId="18" xfId="0" applyNumberFormat="1" applyFont="1" applyFill="1" applyBorder="1" applyAlignment="1">
      <alignment horizontal="center"/>
    </xf>
    <xf numFmtId="1" fontId="24" fillId="22" borderId="18" xfId="0" applyNumberFormat="1" applyFont="1" applyFill="1" applyBorder="1" applyAlignment="1">
      <alignment horizontal="center"/>
    </xf>
    <xf numFmtId="1" fontId="24" fillId="23" borderId="18" xfId="0" applyNumberFormat="1" applyFont="1" applyFill="1" applyBorder="1" applyAlignment="1">
      <alignment horizontal="center"/>
    </xf>
    <xf numFmtId="1" fontId="24" fillId="24" borderId="18" xfId="0" applyNumberFormat="1" applyFont="1" applyFill="1" applyBorder="1" applyAlignment="1">
      <alignment horizontal="center"/>
    </xf>
    <xf numFmtId="1" fontId="24" fillId="26" borderId="18" xfId="0" applyNumberFormat="1" applyFont="1" applyFill="1" applyBorder="1" applyAlignment="1">
      <alignment horizontal="center"/>
    </xf>
    <xf numFmtId="1" fontId="24" fillId="27" borderId="18" xfId="0" applyNumberFormat="1" applyFont="1" applyFill="1" applyBorder="1" applyAlignment="1">
      <alignment horizontal="center"/>
    </xf>
    <xf numFmtId="1" fontId="24" fillId="28" borderId="18" xfId="0" applyNumberFormat="1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8" fillId="0" borderId="22" xfId="0" applyFont="1" applyBorder="1"/>
    <xf numFmtId="0" fontId="0" fillId="0" borderId="23" xfId="0" applyBorder="1"/>
    <xf numFmtId="0" fontId="23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23" fillId="0" borderId="0" xfId="0" applyFont="1"/>
    <xf numFmtId="0" fontId="33" fillId="0" borderId="0" xfId="0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1" fontId="25" fillId="25" borderId="18" xfId="0" applyNumberFormat="1" applyFont="1" applyFill="1" applyBorder="1" applyAlignment="1">
      <alignment horizontal="center"/>
    </xf>
    <xf numFmtId="1" fontId="0" fillId="0" borderId="18" xfId="0" applyNumberFormat="1" applyBorder="1"/>
    <xf numFmtId="1" fontId="24" fillId="0" borderId="19" xfId="0" applyNumberFormat="1" applyFont="1" applyBorder="1" applyAlignment="1">
      <alignment horizontal="center"/>
    </xf>
    <xf numFmtId="1" fontId="24" fillId="0" borderId="18" xfId="0" applyNumberFormat="1" applyFont="1" applyBorder="1" applyAlignment="1">
      <alignment horizontal="center"/>
    </xf>
    <xf numFmtId="1" fontId="1" fillId="0" borderId="1" xfId="0" applyNumberFormat="1" applyFont="1" applyBorder="1"/>
    <xf numFmtId="1" fontId="26" fillId="0" borderId="19" xfId="0" applyNumberFormat="1" applyFont="1" applyBorder="1"/>
    <xf numFmtId="164" fontId="14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4" fontId="0" fillId="0" borderId="18" xfId="1" applyFont="1" applyBorder="1" applyAlignment="1">
      <alignment horizontal="center"/>
    </xf>
    <xf numFmtId="0" fontId="8" fillId="5" borderId="26" xfId="0" applyFont="1" applyFill="1" applyBorder="1" applyAlignment="1">
      <alignment horizontal="center"/>
    </xf>
    <xf numFmtId="0" fontId="8" fillId="17" borderId="26" xfId="0" applyFont="1" applyFill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164" fontId="14" fillId="0" borderId="26" xfId="0" applyNumberFormat="1" applyFont="1" applyBorder="1" applyAlignment="1">
      <alignment horizontal="center"/>
    </xf>
    <xf numFmtId="165" fontId="5" fillId="5" borderId="18" xfId="0" applyNumberFormat="1" applyFont="1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  <xf numFmtId="0" fontId="8" fillId="17" borderId="18" xfId="0" applyFont="1" applyFill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164" fontId="14" fillId="0" borderId="18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1" fillId="11" borderId="26" xfId="0" applyFont="1" applyFill="1" applyBorder="1" applyAlignment="1">
      <alignment horizontal="center" textRotation="90"/>
    </xf>
    <xf numFmtId="0" fontId="11" fillId="2" borderId="26" xfId="0" applyFont="1" applyFill="1" applyBorder="1" applyAlignment="1">
      <alignment horizontal="center" textRotation="90"/>
    </xf>
    <xf numFmtId="0" fontId="13" fillId="12" borderId="26" xfId="0" applyFont="1" applyFill="1" applyBorder="1" applyAlignment="1">
      <alignment horizontal="center" textRotation="90"/>
    </xf>
    <xf numFmtId="0" fontId="11" fillId="13" borderId="8" xfId="0" applyFont="1" applyFill="1" applyBorder="1" applyAlignment="1">
      <alignment horizontal="center" textRotation="90"/>
    </xf>
    <xf numFmtId="0" fontId="11" fillId="14" borderId="27" xfId="0" applyFont="1" applyFill="1" applyBorder="1" applyAlignment="1">
      <alignment horizontal="center" textRotation="90"/>
    </xf>
    <xf numFmtId="0" fontId="11" fillId="15" borderId="27" xfId="0" applyFont="1" applyFill="1" applyBorder="1" applyAlignment="1">
      <alignment horizontal="center" textRotation="90"/>
    </xf>
    <xf numFmtId="0" fontId="11" fillId="16" borderId="27" xfId="0" applyFont="1" applyFill="1" applyBorder="1" applyAlignment="1">
      <alignment horizontal="center" textRotation="90"/>
    </xf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wrapText="1"/>
    </xf>
    <xf numFmtId="2" fontId="15" fillId="0" borderId="1" xfId="0" applyNumberFormat="1" applyFont="1" applyBorder="1" applyAlignment="1">
      <alignment horizontal="center" textRotation="90"/>
    </xf>
    <xf numFmtId="2" fontId="5" fillId="0" borderId="1" xfId="0" applyNumberFormat="1" applyFont="1" applyBorder="1" applyAlignment="1">
      <alignment horizontal="center" textRotation="90"/>
    </xf>
    <xf numFmtId="2" fontId="5" fillId="0" borderId="5" xfId="0" applyNumberFormat="1" applyFont="1" applyBorder="1" applyAlignment="1">
      <alignment horizontal="center" textRotation="90"/>
    </xf>
    <xf numFmtId="2" fontId="15" fillId="0" borderId="18" xfId="0" applyNumberFormat="1" applyFont="1" applyBorder="1" applyAlignment="1">
      <alignment horizontal="center" textRotation="90"/>
    </xf>
    <xf numFmtId="0" fontId="5" fillId="5" borderId="18" xfId="0" applyFont="1" applyFill="1" applyBorder="1" applyAlignment="1">
      <alignment horizontal="center"/>
    </xf>
    <xf numFmtId="0" fontId="5" fillId="17" borderId="18" xfId="0" applyFont="1" applyFill="1" applyBorder="1" applyAlignment="1">
      <alignment horizontal="center"/>
    </xf>
    <xf numFmtId="166" fontId="14" fillId="5" borderId="18" xfId="0" applyNumberFormat="1" applyFont="1" applyFill="1" applyBorder="1"/>
    <xf numFmtId="164" fontId="17" fillId="17" borderId="4" xfId="1" applyNumberFormat="1" applyFont="1" applyFill="1" applyBorder="1" applyAlignment="1">
      <alignment horizontal="center"/>
    </xf>
    <xf numFmtId="43" fontId="17" fillId="17" borderId="4" xfId="3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32" xfId="0" applyFont="1" applyBorder="1" applyAlignment="1">
      <alignment horizontal="center"/>
    </xf>
    <xf numFmtId="9" fontId="20" fillId="0" borderId="31" xfId="0" applyNumberFormat="1" applyFont="1" applyBorder="1" applyAlignment="1">
      <alignment horizontal="center"/>
    </xf>
    <xf numFmtId="170" fontId="8" fillId="5" borderId="1" xfId="0" applyNumberFormat="1" applyFont="1" applyFill="1" applyBorder="1" applyAlignment="1">
      <alignment horizontal="center"/>
    </xf>
    <xf numFmtId="170" fontId="14" fillId="5" borderId="1" xfId="1" applyNumberFormat="1" applyFont="1" applyFill="1" applyBorder="1" applyAlignment="1"/>
    <xf numFmtId="170" fontId="8" fillId="5" borderId="1" xfId="0" applyNumberFormat="1" applyFont="1" applyFill="1" applyBorder="1" applyAlignment="1">
      <alignment horizontal="center" wrapText="1"/>
    </xf>
    <xf numFmtId="170" fontId="15" fillId="0" borderId="7" xfId="0" applyNumberFormat="1" applyFont="1" applyBorder="1" applyAlignment="1">
      <alignment horizontal="center"/>
    </xf>
    <xf numFmtId="170" fontId="7" fillId="0" borderId="0" xfId="0" applyNumberFormat="1" applyFont="1" applyAlignment="1">
      <alignment horizontal="center"/>
    </xf>
    <xf numFmtId="0" fontId="34" fillId="5" borderId="1" xfId="2" applyFill="1" applyBorder="1" applyAlignment="1">
      <alignment horizontal="center"/>
    </xf>
    <xf numFmtId="0" fontId="15" fillId="0" borderId="18" xfId="0" applyFont="1" applyBorder="1" applyAlignment="1">
      <alignment vertical="justify"/>
    </xf>
    <xf numFmtId="0" fontId="36" fillId="0" borderId="18" xfId="0" applyFont="1" applyBorder="1" applyAlignment="1">
      <alignment vertical="justify"/>
    </xf>
    <xf numFmtId="0" fontId="8" fillId="5" borderId="26" xfId="0" applyFont="1" applyFill="1" applyBorder="1" applyAlignment="1">
      <alignment horizontal="center" wrapText="1"/>
    </xf>
    <xf numFmtId="0" fontId="10" fillId="6" borderId="26" xfId="0" applyFont="1" applyFill="1" applyBorder="1" applyAlignment="1">
      <alignment horizontal="center" textRotation="90"/>
    </xf>
    <xf numFmtId="0" fontId="11" fillId="7" borderId="26" xfId="0" applyFont="1" applyFill="1" applyBorder="1" applyAlignment="1">
      <alignment horizontal="center" textRotation="90"/>
    </xf>
    <xf numFmtId="0" fontId="11" fillId="29" borderId="26" xfId="0" applyFont="1" applyFill="1" applyBorder="1" applyAlignment="1">
      <alignment horizontal="center" textRotation="90"/>
    </xf>
    <xf numFmtId="0" fontId="12" fillId="8" borderId="26" xfId="0" applyFont="1" applyFill="1" applyBorder="1" applyAlignment="1">
      <alignment horizontal="center" textRotation="90"/>
    </xf>
    <xf numFmtId="0" fontId="11" fillId="9" borderId="26" xfId="0" applyFont="1" applyFill="1" applyBorder="1" applyAlignment="1">
      <alignment horizontal="center" textRotation="90"/>
    </xf>
    <xf numFmtId="0" fontId="12" fillId="10" borderId="26" xfId="0" applyFont="1" applyFill="1" applyBorder="1" applyAlignment="1">
      <alignment horizontal="center" textRotation="90"/>
    </xf>
    <xf numFmtId="44" fontId="5" fillId="0" borderId="0" xfId="1" applyFont="1"/>
    <xf numFmtId="44" fontId="7" fillId="0" borderId="0" xfId="1" applyFont="1" applyAlignment="1">
      <alignment horizontal="center"/>
    </xf>
    <xf numFmtId="44" fontId="8" fillId="5" borderId="1" xfId="1" applyFont="1" applyFill="1" applyBorder="1" applyAlignment="1">
      <alignment horizontal="center"/>
    </xf>
    <xf numFmtId="44" fontId="14" fillId="0" borderId="0" xfId="1" applyFont="1" applyAlignment="1">
      <alignment horizontal="center"/>
    </xf>
    <xf numFmtId="44" fontId="16" fillId="0" borderId="0" xfId="1" applyFont="1" applyAlignment="1">
      <alignment horizontal="center"/>
    </xf>
    <xf numFmtId="44" fontId="18" fillId="0" borderId="0" xfId="1" applyFont="1" applyAlignment="1">
      <alignment horizontal="center"/>
    </xf>
    <xf numFmtId="44" fontId="0" fillId="0" borderId="0" xfId="1" applyFont="1"/>
    <xf numFmtId="44" fontId="8" fillId="5" borderId="8" xfId="1" applyFont="1" applyFill="1" applyBorder="1" applyAlignment="1">
      <alignment horizontal="center"/>
    </xf>
    <xf numFmtId="44" fontId="14" fillId="5" borderId="8" xfId="1" applyFont="1" applyFill="1" applyBorder="1" applyAlignment="1">
      <alignment horizontal="center"/>
    </xf>
    <xf numFmtId="44" fontId="14" fillId="5" borderId="33" xfId="1" applyFont="1" applyFill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1" fillId="3" borderId="26" xfId="0" applyFont="1" applyFill="1" applyBorder="1" applyAlignment="1">
      <alignment horizontal="center" textRotation="90"/>
    </xf>
    <xf numFmtId="0" fontId="5" fillId="5" borderId="18" xfId="0" applyFont="1" applyFill="1" applyBorder="1" applyAlignment="1">
      <alignment horizontal="center" wrapText="1"/>
    </xf>
    <xf numFmtId="44" fontId="14" fillId="5" borderId="18" xfId="1" applyFont="1" applyFill="1" applyBorder="1" applyAlignment="1"/>
    <xf numFmtId="0" fontId="5" fillId="0" borderId="18" xfId="0" applyFont="1" applyBorder="1" applyAlignment="1">
      <alignment vertical="justify"/>
    </xf>
    <xf numFmtId="44" fontId="14" fillId="5" borderId="18" xfId="1" applyFont="1" applyFill="1" applyBorder="1" applyAlignment="1">
      <alignment horizontal="right"/>
    </xf>
    <xf numFmtId="0" fontId="38" fillId="0" borderId="0" xfId="4" applyAlignment="1">
      <alignment horizontal="center"/>
    </xf>
    <xf numFmtId="0" fontId="38" fillId="0" borderId="0" xfId="4"/>
    <xf numFmtId="0" fontId="1" fillId="3" borderId="5" xfId="0" applyFont="1" applyFill="1" applyBorder="1"/>
    <xf numFmtId="0" fontId="4" fillId="0" borderId="6" xfId="0" applyFont="1" applyBorder="1"/>
    <xf numFmtId="0" fontId="4" fillId="0" borderId="7" xfId="0" applyFont="1" applyBorder="1"/>
    <xf numFmtId="0" fontId="1" fillId="4" borderId="8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4" fillId="0" borderId="2" xfId="0" applyFont="1" applyBorder="1"/>
    <xf numFmtId="0" fontId="0" fillId="0" borderId="0" xfId="0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1" fillId="0" borderId="0" xfId="0" applyFont="1"/>
    <xf numFmtId="0" fontId="9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15" fillId="17" borderId="15" xfId="0" applyFont="1" applyFill="1" applyBorder="1" applyAlignment="1">
      <alignment horizontal="center"/>
    </xf>
    <xf numFmtId="0" fontId="8" fillId="0" borderId="0" xfId="0" applyFont="1" applyAlignment="1">
      <alignment horizontal="center" vertical="top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right"/>
    </xf>
    <xf numFmtId="0" fontId="24" fillId="0" borderId="24" xfId="0" applyFont="1" applyBorder="1" applyAlignment="1">
      <alignment horizontal="left"/>
    </xf>
    <xf numFmtId="0" fontId="33" fillId="0" borderId="0" xfId="0" applyFont="1" applyAlignment="1">
      <alignment horizontal="righ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5" fillId="5" borderId="18" xfId="0" applyFont="1" applyFill="1" applyBorder="1" applyAlignment="1">
      <alignment horizontal="left" vertical="center"/>
    </xf>
    <xf numFmtId="0" fontId="15" fillId="5" borderId="18" xfId="2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0" fillId="0" borderId="18" xfId="0" applyFill="1" applyBorder="1"/>
    <xf numFmtId="165" fontId="5" fillId="5" borderId="8" xfId="0" applyNumberFormat="1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5" fillId="5" borderId="26" xfId="0" applyFont="1" applyFill="1" applyBorder="1" applyAlignment="1">
      <alignment horizontal="left" vertical="center"/>
    </xf>
    <xf numFmtId="0" fontId="36" fillId="5" borderId="18" xfId="2" applyFont="1" applyFill="1" applyBorder="1" applyAlignment="1">
      <alignment horizontal="left" vertical="center"/>
    </xf>
    <xf numFmtId="0" fontId="10" fillId="6" borderId="18" xfId="0" applyFont="1" applyFill="1" applyBorder="1" applyAlignment="1">
      <alignment horizontal="center"/>
    </xf>
    <xf numFmtId="0" fontId="11" fillId="7" borderId="18" xfId="0" applyFont="1" applyFill="1" applyBorder="1" applyAlignment="1">
      <alignment horizontal="center"/>
    </xf>
    <xf numFmtId="0" fontId="11" fillId="29" borderId="18" xfId="0" applyFont="1" applyFill="1" applyBorder="1" applyAlignment="1">
      <alignment horizontal="center"/>
    </xf>
    <xf numFmtId="0" fontId="12" fillId="8" borderId="18" xfId="0" applyFont="1" applyFill="1" applyBorder="1" applyAlignment="1">
      <alignment horizontal="center"/>
    </xf>
    <xf numFmtId="0" fontId="11" fillId="9" borderId="18" xfId="0" applyFont="1" applyFill="1" applyBorder="1" applyAlignment="1">
      <alignment horizontal="center"/>
    </xf>
    <xf numFmtId="0" fontId="12" fillId="10" borderId="18" xfId="0" applyFont="1" applyFill="1" applyBorder="1" applyAlignment="1">
      <alignment horizontal="center"/>
    </xf>
    <xf numFmtId="0" fontId="11" fillId="11" borderId="18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1" fillId="13" borderId="18" xfId="0" applyFont="1" applyFill="1" applyBorder="1" applyAlignment="1">
      <alignment horizontal="center"/>
    </xf>
    <xf numFmtId="0" fontId="11" fillId="14" borderId="18" xfId="0" applyFont="1" applyFill="1" applyBorder="1" applyAlignment="1">
      <alignment horizontal="center"/>
    </xf>
    <xf numFmtId="0" fontId="11" fillId="15" borderId="18" xfId="0" applyFont="1" applyFill="1" applyBorder="1" applyAlignment="1">
      <alignment horizontal="center"/>
    </xf>
    <xf numFmtId="0" fontId="11" fillId="16" borderId="18" xfId="0" applyFont="1" applyFill="1" applyBorder="1" applyAlignment="1">
      <alignment horizontal="center"/>
    </xf>
    <xf numFmtId="0" fontId="39" fillId="12" borderId="18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2" fillId="10" borderId="5" xfId="0" applyFont="1" applyFill="1" applyBorder="1" applyAlignment="1">
      <alignment horizontal="center"/>
    </xf>
    <xf numFmtId="0" fontId="28" fillId="0" borderId="0" xfId="0" applyFont="1" applyBorder="1"/>
    <xf numFmtId="0" fontId="24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textRotation="180" wrapText="1"/>
    </xf>
    <xf numFmtId="0" fontId="29" fillId="6" borderId="18" xfId="0" applyFont="1" applyFill="1" applyBorder="1" applyAlignment="1">
      <alignment horizontal="center" vertical="center" textRotation="180" wrapText="1"/>
    </xf>
    <xf numFmtId="0" fontId="29" fillId="18" borderId="18" xfId="0" applyFont="1" applyFill="1" applyBorder="1" applyAlignment="1">
      <alignment horizontal="center" vertical="center" textRotation="180" wrapText="1"/>
    </xf>
    <xf numFmtId="0" fontId="29" fillId="19" borderId="18" xfId="0" applyFont="1" applyFill="1" applyBorder="1" applyAlignment="1">
      <alignment horizontal="center" vertical="center" textRotation="180" wrapText="1"/>
    </xf>
    <xf numFmtId="0" fontId="29" fillId="20" borderId="18" xfId="0" applyFont="1" applyFill="1" applyBorder="1" applyAlignment="1">
      <alignment horizontal="center" vertical="center" textRotation="180" wrapText="1"/>
    </xf>
    <xf numFmtId="0" fontId="29" fillId="21" borderId="18" xfId="0" applyFont="1" applyFill="1" applyBorder="1" applyAlignment="1">
      <alignment horizontal="center" vertical="center" textRotation="180" wrapText="1"/>
    </xf>
    <xf numFmtId="0" fontId="29" fillId="22" borderId="18" xfId="0" applyFont="1" applyFill="1" applyBorder="1" applyAlignment="1">
      <alignment horizontal="center" vertical="center" textRotation="180" wrapText="1"/>
    </xf>
    <xf numFmtId="0" fontId="29" fillId="23" borderId="18" xfId="0" applyFont="1" applyFill="1" applyBorder="1" applyAlignment="1">
      <alignment horizontal="center" vertical="center" textRotation="180" wrapText="1"/>
    </xf>
    <xf numFmtId="0" fontId="29" fillId="24" borderId="18" xfId="0" applyFont="1" applyFill="1" applyBorder="1" applyAlignment="1">
      <alignment horizontal="center" vertical="center" textRotation="180" wrapText="1"/>
    </xf>
    <xf numFmtId="0" fontId="30" fillId="25" borderId="18" xfId="0" applyFont="1" applyFill="1" applyBorder="1" applyAlignment="1">
      <alignment horizontal="center" vertical="center" textRotation="180" wrapText="1"/>
    </xf>
    <xf numFmtId="0" fontId="29" fillId="26" borderId="18" xfId="0" applyFont="1" applyFill="1" applyBorder="1" applyAlignment="1">
      <alignment horizontal="center" vertical="center" textRotation="180" wrapText="1"/>
    </xf>
    <xf numFmtId="0" fontId="29" fillId="27" borderId="18" xfId="0" applyFont="1" applyFill="1" applyBorder="1" applyAlignment="1">
      <alignment horizontal="center" vertical="center" textRotation="180" wrapText="1"/>
    </xf>
    <xf numFmtId="0" fontId="29" fillId="28" borderId="18" xfId="0" applyFont="1" applyFill="1" applyBorder="1" applyAlignment="1">
      <alignment horizontal="center" vertical="center" textRotation="180" wrapText="1"/>
    </xf>
    <xf numFmtId="0" fontId="29" fillId="0" borderId="18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169" fontId="0" fillId="0" borderId="18" xfId="0" applyNumberFormat="1" applyBorder="1"/>
  </cellXfs>
  <cellStyles count="5">
    <cellStyle name="Hyperlink" xfId="4" xr:uid="{00000000-000B-0000-0000-000008000000}"/>
    <cellStyle name="Komma" xfId="3" builtinId="3"/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92200" cy="596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1092200" cy="596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C403C35-0C07-1744-9F59-2E7E3C2CED8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99F8FA26-EAAB-6C43-ABDF-6FF86491538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dropbox.com/scl/fo/s1b7rr20c31r0qixje55l/AHvLQB5mtPlM6B7QniC1s2c?rlkey=oirunfs02p1k59qbynlw0tt99&amp;st=mlb9u2ew&amp;dl=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ropbox.com/scl/fo/s1b7rr20c31r0qixje55l/AHvLQB5mtPlM6B7QniC1s2c?rlkey=oirunfs02p1k59qbynlw0tt99&amp;st=mlb9u2ew&amp;dl=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dropbox.com/scl/fo/s1b7rr20c31r0qixje55l/AHvLQB5mtPlM6B7QniC1s2c?rlkey=oirunfs02p1k59qbynlw0tt99&amp;st=mlb9u2ew&amp;dl=0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ropbox.com/scl/fo/yf9na93pu9wn9sup1pf95/AApeK1bjFuSE3pBpISWFl-I?rlkey=01qv0kufoj5wc0y8aj42xsd10&amp;st=a76xr2hj&amp;dl=0" TargetMode="External"/><Relationship Id="rId3" Type="http://schemas.openxmlformats.org/officeDocument/2006/relationships/hyperlink" Target="https://www.dropbox.com/scl/fo/szhv6x7mvvxjt4x8thm9j/AOfqpRyZLIHBjNQjR8aItqI?rlkey=tp5oufsa6y9n5n684u6fydvch&amp;st=qh81peuj&amp;dl=0" TargetMode="External"/><Relationship Id="rId7" Type="http://schemas.openxmlformats.org/officeDocument/2006/relationships/hyperlink" Target="https://www.dropbox.com/scl/fo/40fxeyjw81j98owpexp8t/AJ4oOSevMsjfY3fktjqy8MY?rlkey=91s1fiusx67fw8prrgnaoqtb8&amp;st=qbd5rjpq&amp;dl=0" TargetMode="External"/><Relationship Id="rId2" Type="http://schemas.openxmlformats.org/officeDocument/2006/relationships/hyperlink" Target="https://www.dropbox.com/scl/fo/pbew08p0rfotzwty4uo79/ACxSpD4mU2mzIoA19MADtbY?rlkey=lacgmqo5xtvonbj6p4xsg75el&amp;st=taaa99sc&amp;dl=0" TargetMode="External"/><Relationship Id="rId1" Type="http://schemas.openxmlformats.org/officeDocument/2006/relationships/hyperlink" Target="https://www.dropbox.com/scl/fo/rfvpcaw186ds99ifyof17/AGgnrxtM8ArJGjCPl89jM88?rlkey=1tfpvyanowgmm22wykg63nqdi&amp;st=mnk3kz03&amp;dl=0" TargetMode="External"/><Relationship Id="rId6" Type="http://schemas.openxmlformats.org/officeDocument/2006/relationships/hyperlink" Target="https://www.dropbox.com/scl/fo/h87ee731ubfw6z2rb3inh/AJsUxnTl8G_hEIBwXb3LVx8?rlkey=8vf9rti7spnlsjb1glkxj6tyo&amp;st=y28tijw9&amp;dl=0" TargetMode="External"/><Relationship Id="rId11" Type="http://schemas.openxmlformats.org/officeDocument/2006/relationships/drawing" Target="../drawings/drawing4.xml"/><Relationship Id="rId5" Type="http://schemas.openxmlformats.org/officeDocument/2006/relationships/hyperlink" Target="https://www.dropbox.com/scl/fo/mofkael4dj417y5jaglt9/AFrEAwjDwubUULplNQg3Lk0?rlkey=l81jneeyl1qrkfrmf6bwf1fet&amp;st=oao7s43l&amp;dl=0" TargetMode="External"/><Relationship Id="rId10" Type="http://schemas.openxmlformats.org/officeDocument/2006/relationships/hyperlink" Target="https://www.dropbox.com/scl/fo/s1b7rr20c31r0qixje55l/AHvLQB5mtPlM6B7QniC1s2c?rlkey=oirunfs02p1k59qbynlw0tt99&amp;st=mlb9u2ew&amp;dl=0" TargetMode="External"/><Relationship Id="rId4" Type="http://schemas.openxmlformats.org/officeDocument/2006/relationships/hyperlink" Target="https://www.dropbox.com/scl/fo/ir67vksax23gkt6dp6o7o/AGJEATR05ehQeF-Ysz_1nKw?rlkey=zg4tnlzhwjcdckc6zu3uhyrp6&amp;st=5usr4jwo&amp;dl=0" TargetMode="External"/><Relationship Id="rId9" Type="http://schemas.openxmlformats.org/officeDocument/2006/relationships/hyperlink" Target="https://www.dropbox.com/scl/fo/ld4rjrm8uki24zyt91z2h/AACyDFZ-zVpitnR1FB7khg0?rlkey=0uldygclojw818g3jc2bax4i6&amp;st=bnjpp4mw&amp;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F32"/>
  <sheetViews>
    <sheetView workbookViewId="0">
      <selection activeCell="B22" sqref="B22"/>
    </sheetView>
  </sheetViews>
  <sheetFormatPr baseColWidth="10" defaultColWidth="14.5703125" defaultRowHeight="15.75" customHeight="1" x14ac:dyDescent="0.2"/>
  <cols>
    <col min="1" max="1" width="19.5703125" customWidth="1"/>
    <col min="2" max="2" width="24.5703125" customWidth="1"/>
    <col min="3" max="3" width="29.5703125" customWidth="1"/>
  </cols>
  <sheetData>
    <row r="2" spans="1:3" ht="15.75" customHeight="1" x14ac:dyDescent="0.2">
      <c r="A2" s="186"/>
      <c r="B2" s="181"/>
    </row>
    <row r="3" spans="1:3" ht="15.75" customHeight="1" x14ac:dyDescent="0.2">
      <c r="A3" s="181"/>
      <c r="B3" s="181"/>
    </row>
    <row r="4" spans="1:3" ht="15.75" customHeight="1" x14ac:dyDescent="0.2">
      <c r="A4" s="181"/>
      <c r="B4" s="181"/>
    </row>
    <row r="6" spans="1:3" ht="15.75" customHeight="1" x14ac:dyDescent="0.2">
      <c r="B6" s="1" t="s">
        <v>0</v>
      </c>
      <c r="C6" s="1" t="s">
        <v>1</v>
      </c>
    </row>
    <row r="7" spans="1:3" ht="15.75" customHeight="1" x14ac:dyDescent="0.2">
      <c r="A7" s="2" t="s">
        <v>2</v>
      </c>
      <c r="B7" s="3"/>
      <c r="C7" s="3"/>
    </row>
    <row r="8" spans="1:3" ht="15.75" customHeight="1" x14ac:dyDescent="0.2">
      <c r="A8" s="2" t="s">
        <v>3</v>
      </c>
      <c r="B8" s="3"/>
      <c r="C8" s="3"/>
    </row>
    <row r="9" spans="1:3" ht="15.75" customHeight="1" x14ac:dyDescent="0.2">
      <c r="A9" s="2" t="s">
        <v>4</v>
      </c>
      <c r="B9" s="3"/>
      <c r="C9" s="3"/>
    </row>
    <row r="10" spans="1:3" ht="15.75" customHeight="1" x14ac:dyDescent="0.2">
      <c r="A10" s="2" t="s">
        <v>5</v>
      </c>
      <c r="B10" s="3"/>
      <c r="C10" s="3"/>
    </row>
    <row r="11" spans="1:3" ht="15.75" customHeight="1" x14ac:dyDescent="0.2">
      <c r="A11" s="2" t="s">
        <v>6</v>
      </c>
      <c r="B11" s="3"/>
      <c r="C11" s="3"/>
    </row>
    <row r="12" spans="1:3" ht="15.75" customHeight="1" x14ac:dyDescent="0.2">
      <c r="A12" s="2" t="s">
        <v>7</v>
      </c>
      <c r="B12" s="3"/>
      <c r="C12" s="4"/>
    </row>
    <row r="13" spans="1:3" ht="15.75" customHeight="1" x14ac:dyDescent="0.2">
      <c r="A13" s="2" t="s">
        <v>8</v>
      </c>
      <c r="B13" s="3"/>
      <c r="C13" s="3"/>
    </row>
    <row r="14" spans="1:3" ht="15.75" customHeight="1" x14ac:dyDescent="0.2">
      <c r="A14" s="2" t="s">
        <v>9</v>
      </c>
      <c r="B14" s="3"/>
      <c r="C14" s="4"/>
    </row>
    <row r="15" spans="1:3" ht="15.75" customHeight="1" x14ac:dyDescent="0.2">
      <c r="A15" s="2" t="s">
        <v>10</v>
      </c>
      <c r="B15" s="3"/>
      <c r="C15" s="4"/>
    </row>
    <row r="16" spans="1:3" ht="15.75" customHeight="1" x14ac:dyDescent="0.2">
      <c r="A16" s="2" t="s">
        <v>11</v>
      </c>
      <c r="B16" s="3"/>
      <c r="C16" s="3"/>
    </row>
    <row r="18" spans="1:6" ht="15.75" customHeight="1" x14ac:dyDescent="0.2">
      <c r="A18" s="2" t="s">
        <v>12</v>
      </c>
      <c r="B18" s="2" t="s">
        <v>13</v>
      </c>
      <c r="C18" s="2" t="s">
        <v>14</v>
      </c>
      <c r="D18" s="2" t="s">
        <v>15</v>
      </c>
      <c r="E18" s="2" t="s">
        <v>16</v>
      </c>
    </row>
    <row r="19" spans="1:6" ht="15.75" customHeight="1" x14ac:dyDescent="0.2">
      <c r="A19" s="2" t="s">
        <v>17</v>
      </c>
      <c r="B19" s="3">
        <f>Fiberglass!T18</f>
        <v>0</v>
      </c>
      <c r="C19" s="3">
        <f>Fiberglass!U18</f>
        <v>0</v>
      </c>
      <c r="D19" s="49">
        <f>Fiberglass!W18</f>
        <v>0</v>
      </c>
      <c r="E19" s="3">
        <f>Fiberglass!V18</f>
        <v>0</v>
      </c>
    </row>
    <row r="20" spans="1:6" ht="15.75" customHeight="1" x14ac:dyDescent="0.2">
      <c r="A20" s="2" t="s">
        <v>56</v>
      </c>
      <c r="B20" s="102">
        <f>'PU holds'!T32</f>
        <v>0</v>
      </c>
      <c r="C20" s="3">
        <f>'PU holds'!V32</f>
        <v>0</v>
      </c>
      <c r="D20" s="49">
        <f>'PU holds'!W32</f>
        <v>0</v>
      </c>
      <c r="E20" s="102">
        <f>'PU holds'!U32</f>
        <v>0</v>
      </c>
    </row>
    <row r="21" spans="1:6" ht="15.75" customHeight="1" x14ac:dyDescent="0.2">
      <c r="A21" s="2" t="s">
        <v>18</v>
      </c>
      <c r="B21" s="3">
        <f>'Polyester Holds'!T19</f>
        <v>0</v>
      </c>
      <c r="C21" s="3">
        <f>'Polyester Holds'!U19</f>
        <v>0</v>
      </c>
      <c r="D21" s="49">
        <f>'Polyester Holds'!W19</f>
        <v>0</v>
      </c>
      <c r="E21" s="3">
        <f>'Polyester Holds'!V16+'Polyester Holds'!V17</f>
        <v>0</v>
      </c>
    </row>
    <row r="22" spans="1:6" ht="15.75" customHeight="1" x14ac:dyDescent="0.2">
      <c r="A22" s="2" t="s">
        <v>127</v>
      </c>
      <c r="B22" s="102">
        <f>Thermoplastic!T15</f>
        <v>0</v>
      </c>
      <c r="C22" s="102">
        <f>Thermoplastic!U15</f>
        <v>0</v>
      </c>
      <c r="D22" s="49">
        <f>Thermoplastic!W15</f>
        <v>0</v>
      </c>
      <c r="E22" s="102">
        <f>Thermoplastic!V15</f>
        <v>0</v>
      </c>
    </row>
    <row r="23" spans="1:6" ht="15.75" customHeight="1" x14ac:dyDescent="0.2">
      <c r="A23" s="5" t="s">
        <v>15</v>
      </c>
      <c r="B23" s="6">
        <f>SUM(B19:B22)</f>
        <v>0</v>
      </c>
      <c r="C23" s="6">
        <f>SUM(C19:C22)</f>
        <v>0</v>
      </c>
      <c r="D23" s="7">
        <f>SUM(D19:D22)</f>
        <v>0</v>
      </c>
      <c r="E23" s="6">
        <f>SUM(E19:E22)</f>
        <v>0</v>
      </c>
    </row>
    <row r="24" spans="1:6" ht="15.75" customHeight="1" x14ac:dyDescent="0.2">
      <c r="C24" s="8"/>
      <c r="D24" s="9"/>
    </row>
    <row r="25" spans="1:6" x14ac:dyDescent="0.25">
      <c r="C25" s="10" t="s">
        <v>15</v>
      </c>
      <c r="D25" s="11">
        <f>D23-(D24*D23)</f>
        <v>0</v>
      </c>
      <c r="E25" s="12"/>
    </row>
    <row r="27" spans="1:6" ht="15.75" customHeight="1" x14ac:dyDescent="0.2">
      <c r="A27" s="174" t="s">
        <v>19</v>
      </c>
      <c r="B27" s="175"/>
      <c r="C27" s="176"/>
    </row>
    <row r="28" spans="1:6" ht="15.75" customHeight="1" x14ac:dyDescent="0.2">
      <c r="A28" s="177"/>
      <c r="B28" s="178"/>
      <c r="C28" s="179"/>
    </row>
    <row r="29" spans="1:6" ht="15.75" customHeight="1" x14ac:dyDescent="0.2">
      <c r="A29" s="180"/>
      <c r="B29" s="181"/>
      <c r="C29" s="182"/>
    </row>
    <row r="30" spans="1:6" ht="15.75" customHeight="1" x14ac:dyDescent="0.2">
      <c r="A30" s="180"/>
      <c r="B30" s="181"/>
      <c r="C30" s="182"/>
    </row>
    <row r="31" spans="1:6" ht="15.75" customHeight="1" x14ac:dyDescent="0.2">
      <c r="A31" s="180"/>
      <c r="B31" s="181"/>
      <c r="C31" s="182"/>
    </row>
    <row r="32" spans="1:6" ht="15.75" customHeight="1" x14ac:dyDescent="0.2">
      <c r="A32" s="183"/>
      <c r="B32" s="184"/>
      <c r="C32" s="185"/>
      <c r="F32" s="13"/>
    </row>
  </sheetData>
  <mergeCells count="3">
    <mergeCell ref="A27:C27"/>
    <mergeCell ref="A28:C32"/>
    <mergeCell ref="A2:B4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22"/>
  <sheetViews>
    <sheetView workbookViewId="0">
      <selection activeCell="M18" sqref="M18"/>
    </sheetView>
  </sheetViews>
  <sheetFormatPr baseColWidth="10" defaultColWidth="14.5703125" defaultRowHeight="15.75" customHeight="1" x14ac:dyDescent="0.2"/>
  <cols>
    <col min="2" max="2" width="22.85546875" customWidth="1"/>
    <col min="6" max="6" width="15" bestFit="1" customWidth="1"/>
    <col min="7" max="19" width="5.7109375" customWidth="1"/>
  </cols>
  <sheetData>
    <row r="1" spans="1:24" x14ac:dyDescent="0.25">
      <c r="A1" s="186"/>
      <c r="B1" s="181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5"/>
    </row>
    <row r="2" spans="1:24" ht="15.75" customHeight="1" x14ac:dyDescent="0.3">
      <c r="A2" s="181"/>
      <c r="B2" s="181"/>
      <c r="C2" s="14"/>
      <c r="D2" s="14"/>
      <c r="E2" s="14"/>
      <c r="F2" s="14"/>
      <c r="G2" s="14"/>
      <c r="H2" s="14"/>
      <c r="I2" s="14"/>
      <c r="J2" s="16"/>
      <c r="K2" s="14"/>
      <c r="L2" s="181"/>
      <c r="M2" s="181"/>
      <c r="N2" s="181"/>
      <c r="V2" s="14"/>
      <c r="W2" s="14"/>
      <c r="X2" s="14"/>
    </row>
    <row r="3" spans="1:24" ht="24" customHeight="1" thickTop="1" thickBot="1" x14ac:dyDescent="0.35">
      <c r="A3" s="14"/>
      <c r="B3" s="17"/>
      <c r="C3" s="14"/>
      <c r="D3" s="14"/>
      <c r="E3" s="14"/>
      <c r="F3" s="18"/>
      <c r="G3" s="19"/>
      <c r="H3" s="14"/>
      <c r="I3" s="19"/>
      <c r="J3" s="19"/>
      <c r="K3" s="19"/>
      <c r="L3" s="19"/>
      <c r="M3" s="19"/>
      <c r="N3" s="19"/>
      <c r="O3" s="19"/>
      <c r="P3" s="19"/>
      <c r="Q3" s="187" t="s">
        <v>130</v>
      </c>
      <c r="R3" s="188"/>
      <c r="S3" s="189"/>
      <c r="T3" s="19"/>
      <c r="U3" s="19"/>
      <c r="V3" s="19"/>
      <c r="W3" s="14"/>
      <c r="X3" s="14"/>
    </row>
    <row r="4" spans="1:24" ht="66.95" customHeight="1" thickTop="1" x14ac:dyDescent="0.3">
      <c r="A4" s="107" t="s">
        <v>20</v>
      </c>
      <c r="B4" s="107" t="s">
        <v>21</v>
      </c>
      <c r="C4" s="148" t="s">
        <v>22</v>
      </c>
      <c r="D4" s="107" t="s">
        <v>23</v>
      </c>
      <c r="E4" s="107" t="s">
        <v>24</v>
      </c>
      <c r="F4" s="107" t="s">
        <v>25</v>
      </c>
      <c r="G4" s="149" t="s">
        <v>160</v>
      </c>
      <c r="H4" s="150" t="s">
        <v>162</v>
      </c>
      <c r="I4" s="167" t="s">
        <v>164</v>
      </c>
      <c r="J4" s="152" t="s">
        <v>26</v>
      </c>
      <c r="K4" s="153" t="s">
        <v>36</v>
      </c>
      <c r="L4" s="154" t="s">
        <v>27</v>
      </c>
      <c r="M4" s="119" t="s">
        <v>28</v>
      </c>
      <c r="N4" s="120" t="s">
        <v>167</v>
      </c>
      <c r="O4" s="121" t="s">
        <v>29</v>
      </c>
      <c r="P4" s="122" t="s">
        <v>169</v>
      </c>
      <c r="Q4" s="123" t="s">
        <v>30</v>
      </c>
      <c r="R4" s="124" t="s">
        <v>31</v>
      </c>
      <c r="S4" s="125" t="s">
        <v>32</v>
      </c>
      <c r="T4" s="28" t="s">
        <v>13</v>
      </c>
      <c r="U4" s="29" t="s">
        <v>14</v>
      </c>
      <c r="V4" s="21" t="s">
        <v>33</v>
      </c>
      <c r="W4" s="21" t="s">
        <v>34</v>
      </c>
      <c r="X4" s="30"/>
    </row>
    <row r="5" spans="1:24" ht="21" customHeight="1" x14ac:dyDescent="0.25">
      <c r="A5" s="132" t="s">
        <v>99</v>
      </c>
      <c r="B5" s="204" t="s">
        <v>101</v>
      </c>
      <c r="C5" s="168">
        <v>15</v>
      </c>
      <c r="D5" s="132" t="s">
        <v>104</v>
      </c>
      <c r="E5" s="132">
        <v>14</v>
      </c>
      <c r="F5" s="169">
        <v>2799</v>
      </c>
      <c r="G5" s="146"/>
      <c r="H5" s="146"/>
      <c r="I5" s="146"/>
      <c r="J5" s="170"/>
      <c r="K5" s="146"/>
      <c r="L5" s="170"/>
      <c r="M5" s="146"/>
      <c r="N5" s="146"/>
      <c r="O5" s="146"/>
      <c r="P5" s="146"/>
      <c r="Q5" s="146"/>
      <c r="R5" s="146"/>
      <c r="S5" s="146"/>
      <c r="T5" s="118">
        <f>SUM(G5,H5,I5,J5,K5,L5,M5,N5,O5,P5,Q5,R5,S5)</f>
        <v>0</v>
      </c>
      <c r="U5" s="32">
        <f t="shared" ref="U5:U6" si="0">T5*C5</f>
        <v>0</v>
      </c>
      <c r="V5" s="33">
        <f t="shared" ref="V5:V16" si="1">T5*E5</f>
        <v>0</v>
      </c>
      <c r="W5" s="34">
        <f t="shared" ref="W5:W16" si="2">T5*F5</f>
        <v>0</v>
      </c>
      <c r="X5" s="30"/>
    </row>
    <row r="6" spans="1:24" ht="21.75" customHeight="1" x14ac:dyDescent="0.25">
      <c r="A6" s="132" t="s">
        <v>105</v>
      </c>
      <c r="B6" s="204" t="s">
        <v>102</v>
      </c>
      <c r="C6" s="168">
        <v>6</v>
      </c>
      <c r="D6" s="132" t="s">
        <v>103</v>
      </c>
      <c r="E6" s="132">
        <v>7</v>
      </c>
      <c r="F6" s="171">
        <v>1499</v>
      </c>
      <c r="G6" s="146"/>
      <c r="H6" s="146"/>
      <c r="I6" s="146"/>
      <c r="J6" s="170"/>
      <c r="K6" s="146"/>
      <c r="L6" s="170"/>
      <c r="M6" s="146"/>
      <c r="N6" s="146"/>
      <c r="O6" s="147"/>
      <c r="P6" s="146"/>
      <c r="Q6" s="146"/>
      <c r="R6" s="146"/>
      <c r="S6" s="146"/>
      <c r="T6" s="118">
        <f t="shared" ref="T6" si="3">SUM(G6,H6,I6,J6,K6,L6,M6,N6,O6,P6,Q6,R6,S6)</f>
        <v>0</v>
      </c>
      <c r="U6" s="32">
        <f t="shared" si="0"/>
        <v>0</v>
      </c>
      <c r="V6" s="33">
        <f t="shared" si="1"/>
        <v>0</v>
      </c>
      <c r="W6" s="34">
        <f t="shared" si="2"/>
        <v>0</v>
      </c>
      <c r="X6" s="30"/>
    </row>
    <row r="7" spans="1:24" ht="26.1" customHeight="1" x14ac:dyDescent="0.25">
      <c r="A7" s="112">
        <v>44197</v>
      </c>
      <c r="B7" s="206" t="s">
        <v>112</v>
      </c>
      <c r="C7" s="132">
        <v>21</v>
      </c>
      <c r="D7" s="132" t="s">
        <v>35</v>
      </c>
      <c r="E7" s="133">
        <v>22</v>
      </c>
      <c r="F7" s="134">
        <v>3999</v>
      </c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65">
        <f>SUM(G7,H7,I7,J7,K7,L7,M7,N7,O7,P7,Q7,R7,S7)</f>
        <v>0</v>
      </c>
      <c r="U7" s="109">
        <f>T7*C7</f>
        <v>0</v>
      </c>
      <c r="V7" s="110">
        <f t="shared" si="1"/>
        <v>0</v>
      </c>
      <c r="W7" s="111">
        <f t="shared" si="2"/>
        <v>0</v>
      </c>
      <c r="X7" s="14"/>
    </row>
    <row r="8" spans="1:24" ht="26.1" customHeight="1" x14ac:dyDescent="0.25">
      <c r="A8" s="112" t="s">
        <v>200</v>
      </c>
      <c r="B8" s="205" t="s">
        <v>201</v>
      </c>
      <c r="C8" s="132">
        <v>5</v>
      </c>
      <c r="D8" s="132" t="s">
        <v>202</v>
      </c>
      <c r="E8" s="133"/>
      <c r="F8" s="134">
        <v>2250</v>
      </c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65">
        <f>SUM(G8,H8,I8,J8,K8,L8,M8,N8,O8,P8,Q8,R8,S8)</f>
        <v>0</v>
      </c>
      <c r="U8" s="109">
        <f>T8*C8</f>
        <v>0</v>
      </c>
      <c r="V8" s="110">
        <f t="shared" si="1"/>
        <v>0</v>
      </c>
      <c r="W8" s="111">
        <f t="shared" si="2"/>
        <v>0</v>
      </c>
      <c r="X8" s="14"/>
    </row>
    <row r="9" spans="1:24" ht="26.1" customHeight="1" x14ac:dyDescent="0.25">
      <c r="A9" s="112" t="s">
        <v>106</v>
      </c>
      <c r="B9" s="206" t="s">
        <v>117</v>
      </c>
      <c r="C9" s="132">
        <v>7</v>
      </c>
      <c r="D9" s="132" t="s">
        <v>107</v>
      </c>
      <c r="E9" s="133">
        <v>0.4</v>
      </c>
      <c r="F9" s="134">
        <v>160</v>
      </c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65">
        <f t="shared" ref="T9:T16" si="4">SUM(G9,H9,I9,J9,K9,L9,M9,N9,O9,P9,Q9,R9,S9)</f>
        <v>0</v>
      </c>
      <c r="U9" s="109">
        <f t="shared" ref="U9:U16" si="5">T9*C9</f>
        <v>0</v>
      </c>
      <c r="V9" s="110">
        <f t="shared" si="1"/>
        <v>0</v>
      </c>
      <c r="W9" s="111">
        <f t="shared" si="2"/>
        <v>0</v>
      </c>
      <c r="X9" s="14"/>
    </row>
    <row r="10" spans="1:24" ht="26.1" customHeight="1" x14ac:dyDescent="0.25">
      <c r="A10" s="112" t="s">
        <v>108</v>
      </c>
      <c r="B10" s="206" t="s">
        <v>118</v>
      </c>
      <c r="C10" s="132">
        <v>13</v>
      </c>
      <c r="D10" s="132" t="s">
        <v>109</v>
      </c>
      <c r="E10" s="133">
        <v>1.4</v>
      </c>
      <c r="F10" s="134">
        <v>742.5</v>
      </c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65">
        <f t="shared" si="4"/>
        <v>0</v>
      </c>
      <c r="U10" s="109">
        <f t="shared" si="5"/>
        <v>0</v>
      </c>
      <c r="V10" s="110">
        <f t="shared" si="1"/>
        <v>0</v>
      </c>
      <c r="W10" s="111">
        <f t="shared" si="2"/>
        <v>0</v>
      </c>
      <c r="X10" s="14"/>
    </row>
    <row r="11" spans="1:24" ht="26.1" customHeight="1" x14ac:dyDescent="0.25">
      <c r="A11" s="112" t="s">
        <v>110</v>
      </c>
      <c r="B11" s="206" t="s">
        <v>119</v>
      </c>
      <c r="C11" s="132">
        <v>13</v>
      </c>
      <c r="D11" s="132" t="s">
        <v>114</v>
      </c>
      <c r="E11" s="133">
        <v>3.3</v>
      </c>
      <c r="F11" s="134">
        <v>877.5</v>
      </c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65">
        <f t="shared" si="4"/>
        <v>0</v>
      </c>
      <c r="U11" s="109">
        <f t="shared" si="5"/>
        <v>0</v>
      </c>
      <c r="V11" s="110">
        <f t="shared" si="1"/>
        <v>0</v>
      </c>
      <c r="W11" s="111">
        <f t="shared" si="2"/>
        <v>0</v>
      </c>
      <c r="X11" s="14"/>
    </row>
    <row r="12" spans="1:24" ht="26.1" customHeight="1" x14ac:dyDescent="0.25">
      <c r="A12" s="112" t="s">
        <v>113</v>
      </c>
      <c r="B12" s="206" t="s">
        <v>120</v>
      </c>
      <c r="C12" s="132">
        <v>5</v>
      </c>
      <c r="D12" s="132" t="s">
        <v>111</v>
      </c>
      <c r="E12" s="133">
        <v>1.8</v>
      </c>
      <c r="F12" s="134">
        <v>607.5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65">
        <f t="shared" si="4"/>
        <v>0</v>
      </c>
      <c r="U12" s="109">
        <f t="shared" si="5"/>
        <v>0</v>
      </c>
      <c r="V12" s="110">
        <f t="shared" si="1"/>
        <v>0</v>
      </c>
      <c r="W12" s="111">
        <f t="shared" si="2"/>
        <v>0</v>
      </c>
      <c r="X12" s="14"/>
    </row>
    <row r="13" spans="1:24" ht="26.1" customHeight="1" x14ac:dyDescent="0.25">
      <c r="A13" s="112" t="s">
        <v>115</v>
      </c>
      <c r="B13" s="206" t="s">
        <v>121</v>
      </c>
      <c r="C13" s="132">
        <v>6</v>
      </c>
      <c r="D13" s="132" t="s">
        <v>111</v>
      </c>
      <c r="E13" s="133">
        <v>2.2000000000000002</v>
      </c>
      <c r="F13" s="134">
        <v>675</v>
      </c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65">
        <f t="shared" si="4"/>
        <v>0</v>
      </c>
      <c r="U13" s="109">
        <f t="shared" si="5"/>
        <v>0</v>
      </c>
      <c r="V13" s="110">
        <f t="shared" si="1"/>
        <v>0</v>
      </c>
      <c r="W13" s="111">
        <f t="shared" si="2"/>
        <v>0</v>
      </c>
      <c r="X13" s="14"/>
    </row>
    <row r="14" spans="1:24" ht="26.1" customHeight="1" x14ac:dyDescent="0.25">
      <c r="A14" s="112" t="s">
        <v>128</v>
      </c>
      <c r="B14" s="206" t="s">
        <v>124</v>
      </c>
      <c r="C14" s="132">
        <v>4</v>
      </c>
      <c r="D14" s="132" t="s">
        <v>125</v>
      </c>
      <c r="E14" s="133"/>
      <c r="F14" s="134">
        <v>660</v>
      </c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65">
        <f t="shared" si="4"/>
        <v>0</v>
      </c>
      <c r="U14" s="109">
        <f t="shared" si="5"/>
        <v>0</v>
      </c>
      <c r="V14" s="110">
        <f t="shared" si="1"/>
        <v>0</v>
      </c>
      <c r="W14" s="111">
        <f t="shared" si="2"/>
        <v>0</v>
      </c>
      <c r="X14" s="14"/>
    </row>
    <row r="15" spans="1:24" ht="26.1" customHeight="1" x14ac:dyDescent="0.25">
      <c r="A15" s="112" t="s">
        <v>129</v>
      </c>
      <c r="B15" s="206" t="s">
        <v>123</v>
      </c>
      <c r="C15" s="132">
        <v>4</v>
      </c>
      <c r="D15" s="132" t="s">
        <v>136</v>
      </c>
      <c r="E15" s="133"/>
      <c r="F15" s="134">
        <v>816</v>
      </c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65">
        <f t="shared" si="4"/>
        <v>0</v>
      </c>
      <c r="U15" s="109">
        <f t="shared" si="5"/>
        <v>0</v>
      </c>
      <c r="V15" s="110">
        <f t="shared" si="1"/>
        <v>0</v>
      </c>
      <c r="W15" s="111">
        <f t="shared" si="2"/>
        <v>0</v>
      </c>
      <c r="X15" s="14"/>
    </row>
    <row r="16" spans="1:24" ht="26.1" customHeight="1" x14ac:dyDescent="0.25">
      <c r="A16" s="112" t="s">
        <v>116</v>
      </c>
      <c r="B16" s="206" t="s">
        <v>122</v>
      </c>
      <c r="C16" s="132">
        <v>52</v>
      </c>
      <c r="D16" s="132" t="s">
        <v>126</v>
      </c>
      <c r="E16" s="133">
        <v>9.1</v>
      </c>
      <c r="F16" s="134">
        <v>4449</v>
      </c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66">
        <f t="shared" si="4"/>
        <v>0</v>
      </c>
      <c r="U16" s="115">
        <f t="shared" si="5"/>
        <v>0</v>
      </c>
      <c r="V16" s="116">
        <f t="shared" si="1"/>
        <v>0</v>
      </c>
      <c r="W16" s="117">
        <f t="shared" si="2"/>
        <v>0</v>
      </c>
      <c r="X16" s="14"/>
    </row>
    <row r="17" spans="1:24" ht="15.75" customHeight="1" thickBot="1" x14ac:dyDescent="0.35">
      <c r="A17" s="105"/>
      <c r="B17" s="17"/>
      <c r="C17" s="17"/>
      <c r="D17" s="17"/>
      <c r="E17" s="17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8"/>
      <c r="W17" s="104"/>
      <c r="X17" s="31"/>
    </row>
    <row r="18" spans="1:24" ht="27" customHeight="1" thickTop="1" thickBot="1" x14ac:dyDescent="0.35">
      <c r="A18" s="35" t="s">
        <v>71</v>
      </c>
      <c r="B18" s="172" t="s">
        <v>203</v>
      </c>
      <c r="C18" s="17"/>
      <c r="D18" s="17"/>
      <c r="E18" s="17"/>
      <c r="F18" s="39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190" t="s">
        <v>15</v>
      </c>
      <c r="R18" s="188"/>
      <c r="S18" s="189"/>
      <c r="T18" s="136">
        <f>SUM(T5:T16)</f>
        <v>0</v>
      </c>
      <c r="U18" s="136">
        <f>SUM(U5:U16)</f>
        <v>0</v>
      </c>
      <c r="V18" s="136">
        <f>SUM(V5:V16)</f>
        <v>0</v>
      </c>
      <c r="W18" s="135">
        <f>SUM(W5:W16)</f>
        <v>0</v>
      </c>
      <c r="X18" s="31"/>
    </row>
    <row r="19" spans="1:24" ht="15.75" customHeight="1" thickTop="1" x14ac:dyDescent="0.3">
      <c r="A19" s="35"/>
      <c r="B19" s="17"/>
      <c r="C19" s="17"/>
      <c r="D19" s="17"/>
      <c r="E19" s="17"/>
      <c r="F19" s="42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8"/>
      <c r="W19" s="38"/>
      <c r="X19" s="31"/>
    </row>
    <row r="20" spans="1:24" ht="15.75" customHeight="1" x14ac:dyDescent="0.3">
      <c r="A20" s="35"/>
      <c r="B20" s="17"/>
      <c r="C20" s="17"/>
      <c r="D20" s="17"/>
      <c r="E20" s="17"/>
      <c r="F20" s="38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8"/>
      <c r="W20" s="38"/>
      <c r="X20" s="31"/>
    </row>
    <row r="21" spans="1:24" ht="15.75" customHeight="1" x14ac:dyDescent="0.3">
      <c r="A21" s="17"/>
      <c r="B21" s="17"/>
      <c r="C21" s="17"/>
      <c r="D21" s="17"/>
      <c r="E21" s="17"/>
      <c r="F21" s="43"/>
      <c r="G21" s="44"/>
      <c r="H21" s="45"/>
      <c r="I21" s="45"/>
      <c r="J21" s="46"/>
      <c r="K21" s="45"/>
      <c r="L21" s="46"/>
      <c r="M21" s="30"/>
      <c r="N21" s="30"/>
      <c r="O21" s="30"/>
      <c r="P21" s="30"/>
      <c r="Q21" s="30"/>
      <c r="R21" s="30"/>
      <c r="S21" s="30"/>
      <c r="T21" s="30"/>
      <c r="U21" s="30"/>
      <c r="V21" s="19"/>
      <c r="W21" s="31"/>
      <c r="X21" s="31"/>
    </row>
    <row r="22" spans="1:24" ht="15.75" customHeight="1" x14ac:dyDescent="0.3">
      <c r="A22" s="17"/>
      <c r="B22" s="18"/>
      <c r="C22" s="47"/>
      <c r="D22" s="47"/>
      <c r="E22" s="191"/>
      <c r="F22" s="181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1"/>
      <c r="W22" s="48"/>
      <c r="X22" s="31"/>
    </row>
  </sheetData>
  <mergeCells count="5">
    <mergeCell ref="A1:B2"/>
    <mergeCell ref="L2:N2"/>
    <mergeCell ref="Q3:S3"/>
    <mergeCell ref="Q18:S18"/>
    <mergeCell ref="E22:F22"/>
  </mergeCells>
  <conditionalFormatting sqref="G4:S6">
    <cfRule type="colorScale" priority="1">
      <colorScale>
        <cfvo type="min"/>
        <cfvo type="max"/>
        <color rgb="FF57BB8A"/>
        <color rgb="FFFFFFFF"/>
      </colorScale>
    </cfRule>
  </conditionalFormatting>
  <hyperlinks>
    <hyperlink ref="B18" r:id="rId1" xr:uid="{A2B106DF-A255-7448-B584-2E6EC6905EE4}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8C4AD-4318-8F45-A054-5DC71E42CF59}">
  <dimension ref="A1:IY94"/>
  <sheetViews>
    <sheetView topLeftCell="A8" workbookViewId="0">
      <selection activeCell="D37" sqref="D37"/>
    </sheetView>
  </sheetViews>
  <sheetFormatPr baseColWidth="10" defaultColWidth="10.7109375" defaultRowHeight="15.75" x14ac:dyDescent="0.25"/>
  <cols>
    <col min="1" max="1" width="11.140625" customWidth="1"/>
    <col min="2" max="2" width="12.5703125" customWidth="1"/>
    <col min="3" max="3" width="20.7109375" customWidth="1"/>
    <col min="4" max="4" width="13.85546875" style="55" customWidth="1"/>
    <col min="5" max="6" width="10.7109375" style="55"/>
    <col min="7" max="8" width="5.7109375" style="53" customWidth="1"/>
    <col min="9" max="9" width="5.7109375" customWidth="1"/>
    <col min="10" max="10" width="5.7109375" style="53" customWidth="1"/>
    <col min="11" max="11" width="5.7109375" style="97" customWidth="1"/>
    <col min="12" max="15" width="5.7109375" style="53" customWidth="1"/>
    <col min="16" max="16" width="5.7109375" style="93" customWidth="1"/>
    <col min="17" max="19" width="5.7109375" style="53" customWidth="1"/>
    <col min="20" max="21" width="7.140625" style="53" customWidth="1"/>
    <col min="22" max="22" width="14.5703125" customWidth="1"/>
    <col min="23" max="23" width="20.28515625" customWidth="1"/>
    <col min="16374" max="16384" width="11.42578125" customWidth="1"/>
  </cols>
  <sheetData>
    <row r="1" spans="1:259" ht="34.5" x14ac:dyDescent="0.45">
      <c r="A1" s="51"/>
      <c r="B1" s="181"/>
      <c r="C1" s="181"/>
      <c r="D1" s="181"/>
      <c r="E1" s="52"/>
      <c r="F1" s="52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</row>
    <row r="2" spans="1:259" ht="34.5" x14ac:dyDescent="0.45">
      <c r="A2" s="51"/>
      <c r="B2" s="181"/>
      <c r="C2" s="181"/>
      <c r="D2" s="181"/>
      <c r="E2" s="52"/>
      <c r="F2" s="52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</row>
    <row r="3" spans="1:259" ht="35.25" thickBot="1" x14ac:dyDescent="0.5">
      <c r="A3" s="51"/>
      <c r="B3" s="181"/>
      <c r="C3" s="181"/>
      <c r="D3" s="181"/>
      <c r="E3" s="52"/>
      <c r="F3" s="52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</row>
    <row r="4" spans="1:259" ht="35.25" thickBot="1" x14ac:dyDescent="0.5">
      <c r="A4" s="51"/>
      <c r="E4" s="52"/>
      <c r="F4" s="52"/>
      <c r="G4" s="56">
        <f t="shared" ref="G4:W4" si="0">G32</f>
        <v>0</v>
      </c>
      <c r="H4" s="57">
        <f t="shared" si="0"/>
        <v>0</v>
      </c>
      <c r="I4" s="58">
        <f t="shared" si="0"/>
        <v>0</v>
      </c>
      <c r="J4" s="59">
        <f t="shared" si="0"/>
        <v>0</v>
      </c>
      <c r="K4" s="60">
        <f t="shared" si="0"/>
        <v>0</v>
      </c>
      <c r="L4" s="61">
        <f t="shared" si="0"/>
        <v>0</v>
      </c>
      <c r="M4" s="62">
        <f t="shared" si="0"/>
        <v>0</v>
      </c>
      <c r="N4" s="63">
        <f t="shared" si="0"/>
        <v>0</v>
      </c>
      <c r="O4" s="64">
        <f t="shared" si="0"/>
        <v>0</v>
      </c>
      <c r="P4" s="65">
        <f t="shared" si="0"/>
        <v>0</v>
      </c>
      <c r="Q4" s="66">
        <f t="shared" si="0"/>
        <v>0</v>
      </c>
      <c r="R4" s="67">
        <f t="shared" si="0"/>
        <v>0</v>
      </c>
      <c r="S4" s="68">
        <f t="shared" si="0"/>
        <v>0</v>
      </c>
      <c r="T4" s="100"/>
      <c r="U4" s="100"/>
      <c r="V4" s="69">
        <f t="shared" si="0"/>
        <v>0</v>
      </c>
      <c r="W4" s="70">
        <f t="shared" si="0"/>
        <v>0</v>
      </c>
    </row>
    <row r="5" spans="1:259" ht="15.75" customHeight="1" thickBot="1" x14ac:dyDescent="0.25">
      <c r="G5" s="71"/>
      <c r="H5"/>
      <c r="J5"/>
      <c r="K5"/>
      <c r="L5"/>
      <c r="M5"/>
      <c r="N5"/>
      <c r="O5"/>
      <c r="P5" s="72"/>
      <c r="Q5"/>
      <c r="R5"/>
      <c r="S5"/>
      <c r="T5"/>
      <c r="U5"/>
    </row>
    <row r="6" spans="1:259" ht="15.75" customHeight="1" x14ac:dyDescent="0.2">
      <c r="G6" s="71"/>
      <c r="H6"/>
      <c r="J6"/>
      <c r="K6"/>
      <c r="L6"/>
      <c r="M6"/>
      <c r="N6"/>
      <c r="O6"/>
      <c r="P6" s="72"/>
      <c r="Q6" s="198" t="s">
        <v>130</v>
      </c>
      <c r="R6" s="199"/>
      <c r="S6" s="200"/>
      <c r="T6"/>
      <c r="U6"/>
    </row>
    <row r="7" spans="1:259" ht="15.75" customHeight="1" x14ac:dyDescent="0.2">
      <c r="G7" s="71"/>
      <c r="H7"/>
      <c r="J7"/>
      <c r="K7"/>
      <c r="L7"/>
      <c r="M7"/>
      <c r="N7"/>
      <c r="O7"/>
      <c r="P7" s="72"/>
      <c r="Q7" s="139">
        <v>0.1</v>
      </c>
      <c r="R7" s="137"/>
      <c r="S7" s="138"/>
      <c r="T7"/>
      <c r="U7"/>
    </row>
    <row r="8" spans="1:259" ht="78" customHeight="1" x14ac:dyDescent="0.2">
      <c r="A8" s="232" t="s">
        <v>59</v>
      </c>
      <c r="B8" s="233" t="s">
        <v>58</v>
      </c>
      <c r="C8" s="233" t="s">
        <v>2</v>
      </c>
      <c r="D8" s="234" t="s">
        <v>60</v>
      </c>
      <c r="E8" s="232" t="s">
        <v>61</v>
      </c>
      <c r="F8" s="232" t="s">
        <v>62</v>
      </c>
      <c r="G8" s="235" t="s">
        <v>170</v>
      </c>
      <c r="H8" s="236" t="s">
        <v>161</v>
      </c>
      <c r="I8" s="237" t="s">
        <v>163</v>
      </c>
      <c r="J8" s="238" t="s">
        <v>40</v>
      </c>
      <c r="K8" s="239" t="s">
        <v>131</v>
      </c>
      <c r="L8" s="240" t="s">
        <v>66</v>
      </c>
      <c r="M8" s="241" t="s">
        <v>165</v>
      </c>
      <c r="N8" s="242" t="s">
        <v>67</v>
      </c>
      <c r="O8" s="243" t="s">
        <v>168</v>
      </c>
      <c r="P8" s="244" t="s">
        <v>132</v>
      </c>
      <c r="Q8" s="245" t="s">
        <v>134</v>
      </c>
      <c r="R8" s="246" t="s">
        <v>135</v>
      </c>
      <c r="S8" s="247" t="s">
        <v>206</v>
      </c>
      <c r="T8" s="248" t="s">
        <v>64</v>
      </c>
      <c r="U8" s="248" t="s">
        <v>65</v>
      </c>
      <c r="V8" s="248" t="s">
        <v>57</v>
      </c>
      <c r="W8" s="249" t="s">
        <v>63</v>
      </c>
    </row>
    <row r="9" spans="1:259" s="74" customFormat="1" x14ac:dyDescent="0.25">
      <c r="A9" s="50" t="s">
        <v>73</v>
      </c>
      <c r="B9" s="89" t="s">
        <v>41</v>
      </c>
      <c r="C9" s="207" t="s">
        <v>42</v>
      </c>
      <c r="D9" s="75">
        <v>18</v>
      </c>
      <c r="E9" s="76">
        <v>0.42</v>
      </c>
      <c r="F9" s="106">
        <v>89.05</v>
      </c>
      <c r="G9" s="77"/>
      <c r="H9" s="78"/>
      <c r="I9" s="79"/>
      <c r="J9" s="80"/>
      <c r="K9" s="81"/>
      <c r="L9" s="82"/>
      <c r="M9" s="83"/>
      <c r="N9" s="84"/>
      <c r="O9" s="85"/>
      <c r="P9" s="98"/>
      <c r="Q9" s="86"/>
      <c r="R9" s="87"/>
      <c r="S9" s="88"/>
      <c r="T9" s="101">
        <f t="shared" ref="T9:T28" si="1">SUM(G9:S9)</f>
        <v>0</v>
      </c>
      <c r="U9" s="101">
        <f t="shared" ref="U9:U29" si="2">T9*E9</f>
        <v>0</v>
      </c>
      <c r="V9" s="99">
        <f t="shared" ref="V9:V29" si="3">(SUM(G9:S9)*D9)</f>
        <v>0</v>
      </c>
      <c r="W9" s="250">
        <f t="shared" ref="W9:W29" si="4">(SUM(G9:S9)*F9)</f>
        <v>0</v>
      </c>
      <c r="X9"/>
      <c r="Y9"/>
      <c r="Z9"/>
      <c r="AA9"/>
      <c r="AB9"/>
      <c r="AC9"/>
      <c r="AD9"/>
      <c r="AE9"/>
      <c r="AF9"/>
      <c r="AG9"/>
      <c r="AH9"/>
      <c r="AI9"/>
      <c r="AJ9"/>
      <c r="IM9"/>
      <c r="IN9"/>
      <c r="IO9"/>
      <c r="IP9"/>
      <c r="IQ9"/>
      <c r="IR9"/>
      <c r="IS9"/>
      <c r="IT9"/>
      <c r="IU9"/>
      <c r="IV9"/>
      <c r="IW9"/>
      <c r="IX9"/>
      <c r="IY9"/>
    </row>
    <row r="10" spans="1:259" s="74" customFormat="1" x14ac:dyDescent="0.25">
      <c r="A10" s="50" t="s">
        <v>74</v>
      </c>
      <c r="B10" s="89" t="s">
        <v>41</v>
      </c>
      <c r="C10" s="207" t="s">
        <v>43</v>
      </c>
      <c r="D10" s="75">
        <v>9</v>
      </c>
      <c r="E10" s="76">
        <v>0.65</v>
      </c>
      <c r="F10" s="106">
        <v>95.38</v>
      </c>
      <c r="G10" s="77"/>
      <c r="H10" s="78"/>
      <c r="I10" s="79"/>
      <c r="J10" s="80"/>
      <c r="K10" s="81"/>
      <c r="L10" s="82"/>
      <c r="M10" s="83"/>
      <c r="N10" s="84"/>
      <c r="O10" s="85"/>
      <c r="P10" s="98"/>
      <c r="Q10" s="86"/>
      <c r="R10" s="87"/>
      <c r="S10" s="88"/>
      <c r="T10" s="101">
        <f t="shared" si="1"/>
        <v>0</v>
      </c>
      <c r="U10" s="101">
        <f t="shared" si="2"/>
        <v>0</v>
      </c>
      <c r="V10" s="99">
        <f t="shared" si="3"/>
        <v>0</v>
      </c>
      <c r="W10" s="250">
        <f t="shared" si="4"/>
        <v>0</v>
      </c>
      <c r="X10"/>
      <c r="Y10"/>
      <c r="Z10"/>
      <c r="AA10"/>
      <c r="AB10"/>
      <c r="AC10"/>
      <c r="AD10"/>
      <c r="AE10"/>
      <c r="AF10"/>
      <c r="AG10"/>
      <c r="AH10"/>
      <c r="AI10"/>
      <c r="AJ10"/>
      <c r="IM10"/>
      <c r="IN10"/>
      <c r="IO10"/>
      <c r="IP10"/>
      <c r="IQ10"/>
      <c r="IR10"/>
      <c r="IS10"/>
      <c r="IT10"/>
      <c r="IU10"/>
      <c r="IV10"/>
      <c r="IW10"/>
      <c r="IX10"/>
      <c r="IY10"/>
    </row>
    <row r="11" spans="1:259" s="74" customFormat="1" x14ac:dyDescent="0.25">
      <c r="A11" s="50" t="s">
        <v>75</v>
      </c>
      <c r="B11" s="89" t="s">
        <v>41</v>
      </c>
      <c r="C11" s="207" t="s">
        <v>44</v>
      </c>
      <c r="D11" s="75">
        <v>7</v>
      </c>
      <c r="E11" s="76">
        <v>0.92</v>
      </c>
      <c r="F11" s="106">
        <v>102.8</v>
      </c>
      <c r="G11" s="77"/>
      <c r="H11" s="78"/>
      <c r="I11" s="79"/>
      <c r="J11" s="80"/>
      <c r="K11" s="81"/>
      <c r="L11" s="82"/>
      <c r="M11" s="83"/>
      <c r="N11" s="84"/>
      <c r="O11" s="85"/>
      <c r="P11" s="98"/>
      <c r="Q11" s="86"/>
      <c r="R11" s="87"/>
      <c r="S11" s="88"/>
      <c r="T11" s="101">
        <f t="shared" si="1"/>
        <v>0</v>
      </c>
      <c r="U11" s="101">
        <f t="shared" si="2"/>
        <v>0</v>
      </c>
      <c r="V11" s="99">
        <f t="shared" si="3"/>
        <v>0</v>
      </c>
      <c r="W11" s="250">
        <f t="shared" si="4"/>
        <v>0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IM11"/>
      <c r="IN11"/>
      <c r="IO11"/>
      <c r="IP11"/>
      <c r="IQ11"/>
      <c r="IR11"/>
      <c r="IS11"/>
      <c r="IT11"/>
      <c r="IU11"/>
      <c r="IV11"/>
      <c r="IW11"/>
      <c r="IX11"/>
      <c r="IY11"/>
    </row>
    <row r="12" spans="1:259" s="74" customFormat="1" x14ac:dyDescent="0.25">
      <c r="A12" s="50" t="s">
        <v>76</v>
      </c>
      <c r="B12" s="89" t="s">
        <v>41</v>
      </c>
      <c r="C12" s="207" t="s">
        <v>45</v>
      </c>
      <c r="D12" s="75">
        <v>13</v>
      </c>
      <c r="E12" s="76">
        <v>1.1599999999999999</v>
      </c>
      <c r="F12" s="106">
        <v>117.53</v>
      </c>
      <c r="G12" s="77"/>
      <c r="H12" s="78"/>
      <c r="I12" s="79"/>
      <c r="J12" s="80"/>
      <c r="K12" s="81"/>
      <c r="L12" s="82"/>
      <c r="M12" s="83"/>
      <c r="N12" s="84"/>
      <c r="O12" s="85"/>
      <c r="P12" s="98"/>
      <c r="Q12" s="86"/>
      <c r="R12" s="87"/>
      <c r="S12" s="88"/>
      <c r="T12" s="101">
        <f t="shared" si="1"/>
        <v>0</v>
      </c>
      <c r="U12" s="101">
        <f t="shared" si="2"/>
        <v>0</v>
      </c>
      <c r="V12" s="99">
        <f t="shared" si="3"/>
        <v>0</v>
      </c>
      <c r="W12" s="250">
        <f t="shared" si="4"/>
        <v>0</v>
      </c>
      <c r="X12"/>
      <c r="Y12"/>
      <c r="Z12"/>
      <c r="AA12"/>
      <c r="AB12"/>
      <c r="AC12"/>
      <c r="AD12"/>
      <c r="AE12"/>
      <c r="AF12"/>
      <c r="AG12"/>
      <c r="AH12"/>
      <c r="AI12"/>
      <c r="AJ12"/>
      <c r="IM12"/>
      <c r="IN12"/>
      <c r="IO12"/>
      <c r="IP12"/>
      <c r="IQ12"/>
      <c r="IR12"/>
      <c r="IS12"/>
      <c r="IT12"/>
      <c r="IU12"/>
      <c r="IV12"/>
      <c r="IW12"/>
      <c r="IX12"/>
      <c r="IY12"/>
    </row>
    <row r="13" spans="1:259" s="74" customFormat="1" x14ac:dyDescent="0.25">
      <c r="A13" s="50" t="s">
        <v>77</v>
      </c>
      <c r="B13" s="89" t="s">
        <v>41</v>
      </c>
      <c r="C13" s="207" t="s">
        <v>46</v>
      </c>
      <c r="D13" s="75">
        <v>8</v>
      </c>
      <c r="E13" s="76">
        <v>0.97499999999999998</v>
      </c>
      <c r="F13" s="106">
        <v>104.31</v>
      </c>
      <c r="G13" s="77"/>
      <c r="H13" s="78"/>
      <c r="I13" s="79"/>
      <c r="J13" s="80"/>
      <c r="K13" s="81"/>
      <c r="L13" s="82"/>
      <c r="M13" s="83"/>
      <c r="N13" s="84"/>
      <c r="O13" s="85"/>
      <c r="P13" s="98"/>
      <c r="Q13" s="86"/>
      <c r="R13" s="87"/>
      <c r="S13" s="88"/>
      <c r="T13" s="101">
        <f t="shared" si="1"/>
        <v>0</v>
      </c>
      <c r="U13" s="101">
        <f t="shared" si="2"/>
        <v>0</v>
      </c>
      <c r="V13" s="99">
        <f t="shared" si="3"/>
        <v>0</v>
      </c>
      <c r="W13" s="250">
        <f t="shared" si="4"/>
        <v>0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IM13"/>
      <c r="IN13"/>
      <c r="IO13"/>
      <c r="IP13"/>
      <c r="IQ13"/>
      <c r="IR13"/>
      <c r="IS13"/>
      <c r="IT13"/>
      <c r="IU13"/>
      <c r="IV13"/>
      <c r="IW13"/>
      <c r="IX13"/>
      <c r="IY13"/>
    </row>
    <row r="14" spans="1:259" s="74" customFormat="1" x14ac:dyDescent="0.25">
      <c r="A14" s="50" t="s">
        <v>78</v>
      </c>
      <c r="B14" s="89" t="s">
        <v>41</v>
      </c>
      <c r="C14" s="207" t="s">
        <v>47</v>
      </c>
      <c r="D14" s="75">
        <v>9</v>
      </c>
      <c r="E14" s="76">
        <v>1.9</v>
      </c>
      <c r="F14" s="106">
        <v>135.38</v>
      </c>
      <c r="G14" s="77"/>
      <c r="H14" s="78"/>
      <c r="I14" s="79"/>
      <c r="J14" s="80"/>
      <c r="K14" s="81"/>
      <c r="L14" s="82"/>
      <c r="M14" s="83"/>
      <c r="N14" s="84"/>
      <c r="O14" s="85"/>
      <c r="P14" s="98"/>
      <c r="Q14" s="86"/>
      <c r="R14" s="87"/>
      <c r="S14" s="88"/>
      <c r="T14" s="101">
        <f t="shared" si="1"/>
        <v>0</v>
      </c>
      <c r="U14" s="101">
        <f t="shared" si="2"/>
        <v>0</v>
      </c>
      <c r="V14" s="99">
        <f t="shared" si="3"/>
        <v>0</v>
      </c>
      <c r="W14" s="250">
        <f t="shared" si="4"/>
        <v>0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IM14"/>
      <c r="IN14"/>
      <c r="IO14"/>
      <c r="IP14"/>
      <c r="IQ14"/>
      <c r="IR14"/>
      <c r="IS14"/>
      <c r="IT14"/>
      <c r="IU14"/>
      <c r="IV14"/>
      <c r="IW14"/>
      <c r="IX14"/>
      <c r="IY14"/>
    </row>
    <row r="15" spans="1:259" s="74" customFormat="1" x14ac:dyDescent="0.25">
      <c r="A15" s="50" t="s">
        <v>79</v>
      </c>
      <c r="B15" s="89" t="s">
        <v>41</v>
      </c>
      <c r="C15" s="207" t="s">
        <v>48</v>
      </c>
      <c r="D15" s="75">
        <v>9</v>
      </c>
      <c r="E15" s="76">
        <v>2</v>
      </c>
      <c r="F15" s="106">
        <v>138.13</v>
      </c>
      <c r="G15" s="77"/>
      <c r="H15" s="78"/>
      <c r="I15" s="79"/>
      <c r="J15" s="80"/>
      <c r="K15" s="81"/>
      <c r="L15" s="82"/>
      <c r="M15" s="83"/>
      <c r="N15" s="84"/>
      <c r="O15" s="85"/>
      <c r="P15" s="98"/>
      <c r="Q15" s="86"/>
      <c r="R15" s="87"/>
      <c r="S15" s="88"/>
      <c r="T15" s="101">
        <f t="shared" si="1"/>
        <v>0</v>
      </c>
      <c r="U15" s="101">
        <f t="shared" si="2"/>
        <v>0</v>
      </c>
      <c r="V15" s="99">
        <f t="shared" si="3"/>
        <v>0</v>
      </c>
      <c r="W15" s="250">
        <f t="shared" si="4"/>
        <v>0</v>
      </c>
      <c r="X15"/>
      <c r="Y15"/>
      <c r="Z15"/>
      <c r="AA15"/>
      <c r="AB15"/>
      <c r="AC15"/>
      <c r="AD15"/>
      <c r="AE15"/>
      <c r="AF15"/>
      <c r="AG15"/>
      <c r="AH15"/>
      <c r="AI15"/>
      <c r="AJ15"/>
      <c r="IM15"/>
      <c r="IN15"/>
      <c r="IO15"/>
      <c r="IP15"/>
      <c r="IQ15"/>
      <c r="IR15"/>
      <c r="IS15"/>
      <c r="IT15"/>
      <c r="IU15"/>
      <c r="IV15"/>
      <c r="IW15"/>
      <c r="IX15"/>
      <c r="IY15"/>
    </row>
    <row r="16" spans="1:259" s="74" customFormat="1" x14ac:dyDescent="0.25">
      <c r="A16" s="50" t="s">
        <v>80</v>
      </c>
      <c r="B16" s="89" t="s">
        <v>41</v>
      </c>
      <c r="C16" s="207" t="s">
        <v>49</v>
      </c>
      <c r="D16" s="75">
        <v>6</v>
      </c>
      <c r="E16" s="76">
        <v>3.62</v>
      </c>
      <c r="F16" s="106">
        <v>180.8</v>
      </c>
      <c r="G16" s="77"/>
      <c r="H16" s="78"/>
      <c r="I16" s="79"/>
      <c r="J16" s="80"/>
      <c r="K16" s="81"/>
      <c r="L16" s="82"/>
      <c r="M16" s="83"/>
      <c r="N16" s="84"/>
      <c r="O16" s="85"/>
      <c r="P16" s="98"/>
      <c r="Q16" s="86"/>
      <c r="R16" s="87"/>
      <c r="S16" s="88"/>
      <c r="T16" s="101">
        <f t="shared" si="1"/>
        <v>0</v>
      </c>
      <c r="U16" s="101">
        <f t="shared" si="2"/>
        <v>0</v>
      </c>
      <c r="V16" s="99">
        <f t="shared" si="3"/>
        <v>0</v>
      </c>
      <c r="W16" s="250">
        <f t="shared" si="4"/>
        <v>0</v>
      </c>
      <c r="X16"/>
      <c r="Y16"/>
      <c r="Z16"/>
      <c r="AA16"/>
      <c r="AB16"/>
      <c r="AC16"/>
      <c r="AD16"/>
      <c r="AE16"/>
      <c r="AF16"/>
      <c r="AG16"/>
      <c r="AH16"/>
      <c r="AI16"/>
      <c r="AJ16"/>
      <c r="IM16"/>
      <c r="IN16"/>
      <c r="IO16"/>
      <c r="IP16"/>
      <c r="IQ16"/>
      <c r="IR16"/>
      <c r="IS16"/>
      <c r="IT16"/>
      <c r="IU16"/>
      <c r="IV16"/>
      <c r="IW16"/>
      <c r="IX16"/>
      <c r="IY16"/>
    </row>
    <row r="17" spans="1:259" s="74" customFormat="1" x14ac:dyDescent="0.25">
      <c r="A17" s="50" t="s">
        <v>81</v>
      </c>
      <c r="B17" s="89" t="s">
        <v>41</v>
      </c>
      <c r="C17" s="207" t="s">
        <v>54</v>
      </c>
      <c r="D17" s="75">
        <v>4</v>
      </c>
      <c r="E17" s="76">
        <v>3.3</v>
      </c>
      <c r="F17" s="106">
        <v>170.75</v>
      </c>
      <c r="G17" s="77"/>
      <c r="H17" s="78"/>
      <c r="I17" s="79"/>
      <c r="J17" s="80"/>
      <c r="K17" s="81"/>
      <c r="L17" s="82"/>
      <c r="M17" s="83"/>
      <c r="N17" s="84"/>
      <c r="O17" s="85"/>
      <c r="P17" s="98"/>
      <c r="Q17" s="86"/>
      <c r="R17" s="87"/>
      <c r="S17" s="88"/>
      <c r="T17" s="101">
        <f t="shared" si="1"/>
        <v>0</v>
      </c>
      <c r="U17" s="101">
        <f t="shared" si="2"/>
        <v>0</v>
      </c>
      <c r="V17" s="99">
        <f t="shared" si="3"/>
        <v>0</v>
      </c>
      <c r="W17" s="250">
        <f t="shared" si="4"/>
        <v>0</v>
      </c>
      <c r="X17"/>
      <c r="Y17"/>
      <c r="Z17"/>
      <c r="AA17"/>
      <c r="AB17"/>
      <c r="AC17"/>
      <c r="AD17"/>
      <c r="AE17"/>
      <c r="AF17"/>
      <c r="AG17"/>
      <c r="AH17"/>
      <c r="AI17"/>
      <c r="AJ17"/>
      <c r="IM17"/>
      <c r="IN17"/>
      <c r="IO17"/>
      <c r="IP17"/>
      <c r="IQ17"/>
      <c r="IR17"/>
      <c r="IS17"/>
      <c r="IT17"/>
      <c r="IU17"/>
      <c r="IV17"/>
      <c r="IW17"/>
      <c r="IX17"/>
      <c r="IY17"/>
    </row>
    <row r="18" spans="1:259" s="74" customFormat="1" x14ac:dyDescent="0.25">
      <c r="A18" s="50" t="s">
        <v>82</v>
      </c>
      <c r="B18" s="89" t="s">
        <v>41</v>
      </c>
      <c r="C18" s="207" t="s">
        <v>50</v>
      </c>
      <c r="D18" s="75">
        <v>8</v>
      </c>
      <c r="E18" s="76">
        <v>3.8</v>
      </c>
      <c r="F18" s="106">
        <v>187</v>
      </c>
      <c r="G18" s="77"/>
      <c r="H18" s="78"/>
      <c r="I18" s="79"/>
      <c r="J18" s="80"/>
      <c r="K18" s="81"/>
      <c r="L18" s="82"/>
      <c r="M18" s="83"/>
      <c r="N18" s="84"/>
      <c r="O18" s="85"/>
      <c r="P18" s="98"/>
      <c r="Q18" s="86"/>
      <c r="R18" s="87"/>
      <c r="S18" s="88"/>
      <c r="T18" s="101">
        <f t="shared" si="1"/>
        <v>0</v>
      </c>
      <c r="U18" s="101">
        <f t="shared" si="2"/>
        <v>0</v>
      </c>
      <c r="V18" s="99">
        <f t="shared" si="3"/>
        <v>0</v>
      </c>
      <c r="W18" s="250">
        <f t="shared" si="4"/>
        <v>0</v>
      </c>
      <c r="X18"/>
      <c r="Y18"/>
      <c r="Z18"/>
      <c r="AA18"/>
      <c r="AB18"/>
      <c r="AC18"/>
      <c r="AD18"/>
      <c r="AE18"/>
      <c r="AF18"/>
      <c r="AG18"/>
      <c r="AH18"/>
      <c r="AI18"/>
      <c r="AJ18"/>
      <c r="IM18"/>
      <c r="IN18"/>
      <c r="IO18"/>
      <c r="IP18"/>
      <c r="IQ18"/>
      <c r="IR18"/>
      <c r="IS18"/>
      <c r="IT18"/>
      <c r="IU18"/>
      <c r="IV18"/>
      <c r="IW18"/>
      <c r="IX18"/>
      <c r="IY18"/>
    </row>
    <row r="19" spans="1:259" s="74" customFormat="1" x14ac:dyDescent="0.25">
      <c r="A19" s="50" t="s">
        <v>83</v>
      </c>
      <c r="B19" s="89" t="s">
        <v>41</v>
      </c>
      <c r="C19" s="207" t="s">
        <v>51</v>
      </c>
      <c r="D19" s="75">
        <v>5</v>
      </c>
      <c r="E19" s="76">
        <v>5.2</v>
      </c>
      <c r="F19" s="106">
        <v>223.63</v>
      </c>
      <c r="G19" s="77"/>
      <c r="H19" s="78"/>
      <c r="I19" s="79"/>
      <c r="J19" s="80"/>
      <c r="K19" s="81"/>
      <c r="L19" s="82"/>
      <c r="M19" s="83"/>
      <c r="N19" s="84"/>
      <c r="O19" s="85"/>
      <c r="P19" s="98"/>
      <c r="Q19" s="86"/>
      <c r="R19" s="87"/>
      <c r="S19" s="88"/>
      <c r="T19" s="101">
        <f t="shared" si="1"/>
        <v>0</v>
      </c>
      <c r="U19" s="101">
        <f t="shared" si="2"/>
        <v>0</v>
      </c>
      <c r="V19" s="99">
        <f t="shared" si="3"/>
        <v>0</v>
      </c>
      <c r="W19" s="250">
        <f t="shared" si="4"/>
        <v>0</v>
      </c>
      <c r="X19"/>
      <c r="Y19"/>
      <c r="Z19"/>
      <c r="AA19"/>
      <c r="AB19"/>
      <c r="AC19"/>
      <c r="AD19"/>
      <c r="AE19"/>
      <c r="AF19"/>
      <c r="AG19"/>
      <c r="AH19"/>
      <c r="AI19"/>
      <c r="AJ19"/>
      <c r="IM19"/>
      <c r="IN19"/>
      <c r="IO19"/>
      <c r="IP19"/>
      <c r="IQ19"/>
      <c r="IR19"/>
      <c r="IS19"/>
      <c r="IT19"/>
      <c r="IU19"/>
      <c r="IV19"/>
      <c r="IW19"/>
      <c r="IX19"/>
      <c r="IY19"/>
    </row>
    <row r="20" spans="1:259" s="74" customFormat="1" x14ac:dyDescent="0.25">
      <c r="A20" s="50" t="s">
        <v>84</v>
      </c>
      <c r="B20" s="89" t="s">
        <v>41</v>
      </c>
      <c r="C20" s="207" t="s">
        <v>52</v>
      </c>
      <c r="D20" s="75">
        <v>9</v>
      </c>
      <c r="E20" s="76">
        <v>4.7</v>
      </c>
      <c r="F20" s="106">
        <v>212.38</v>
      </c>
      <c r="G20" s="77"/>
      <c r="H20" s="78"/>
      <c r="I20" s="79"/>
      <c r="J20" s="80"/>
      <c r="K20" s="81"/>
      <c r="L20" s="82"/>
      <c r="M20" s="83"/>
      <c r="N20" s="84"/>
      <c r="O20" s="85"/>
      <c r="P20" s="98"/>
      <c r="Q20" s="86"/>
      <c r="R20" s="87"/>
      <c r="S20" s="88"/>
      <c r="T20" s="101">
        <f t="shared" si="1"/>
        <v>0</v>
      </c>
      <c r="U20" s="101">
        <f t="shared" si="2"/>
        <v>0</v>
      </c>
      <c r="V20" s="99">
        <f t="shared" si="3"/>
        <v>0</v>
      </c>
      <c r="W20" s="250">
        <f t="shared" si="4"/>
        <v>0</v>
      </c>
      <c r="X20"/>
      <c r="Y20"/>
      <c r="Z20"/>
      <c r="AA20"/>
      <c r="AB20"/>
      <c r="AC20"/>
      <c r="AD20"/>
      <c r="AE20"/>
      <c r="AF20"/>
      <c r="AG20"/>
      <c r="AH20"/>
      <c r="AI20"/>
      <c r="AJ20"/>
      <c r="IM20"/>
      <c r="IN20"/>
      <c r="IO20"/>
      <c r="IP20"/>
      <c r="IQ20"/>
      <c r="IR20"/>
      <c r="IS20"/>
      <c r="IT20"/>
      <c r="IU20"/>
      <c r="IV20"/>
      <c r="IW20"/>
      <c r="IX20"/>
      <c r="IY20"/>
    </row>
    <row r="21" spans="1:259" s="74" customFormat="1" x14ac:dyDescent="0.25">
      <c r="A21" s="50" t="s">
        <v>85</v>
      </c>
      <c r="B21" s="89" t="s">
        <v>41</v>
      </c>
      <c r="C21" s="207" t="s">
        <v>93</v>
      </c>
      <c r="D21" s="75">
        <v>7</v>
      </c>
      <c r="E21" s="76">
        <v>4.9000000000000004</v>
      </c>
      <c r="F21" s="106">
        <v>216.63</v>
      </c>
      <c r="G21" s="77"/>
      <c r="H21" s="78"/>
      <c r="I21" s="79"/>
      <c r="J21" s="80"/>
      <c r="K21" s="81"/>
      <c r="L21" s="82"/>
      <c r="M21" s="83"/>
      <c r="N21" s="84"/>
      <c r="O21" s="85"/>
      <c r="P21" s="98"/>
      <c r="Q21" s="86"/>
      <c r="R21" s="87"/>
      <c r="S21" s="88"/>
      <c r="T21" s="101">
        <f t="shared" si="1"/>
        <v>0</v>
      </c>
      <c r="U21" s="101">
        <f t="shared" si="2"/>
        <v>0</v>
      </c>
      <c r="V21" s="99">
        <f t="shared" si="3"/>
        <v>0</v>
      </c>
      <c r="W21" s="250">
        <f t="shared" si="4"/>
        <v>0</v>
      </c>
      <c r="X21"/>
      <c r="Y21"/>
      <c r="Z21"/>
      <c r="AA21"/>
      <c r="AB21"/>
      <c r="AC21"/>
      <c r="AD21"/>
      <c r="AE21"/>
      <c r="AF21"/>
      <c r="AG21"/>
      <c r="AH21"/>
      <c r="AI21"/>
      <c r="AJ21"/>
      <c r="IM21"/>
      <c r="IN21"/>
      <c r="IO21"/>
      <c r="IP21"/>
      <c r="IQ21"/>
      <c r="IR21"/>
      <c r="IS21"/>
      <c r="IT21"/>
      <c r="IU21"/>
      <c r="IV21"/>
      <c r="IW21"/>
      <c r="IX21"/>
      <c r="IY21"/>
    </row>
    <row r="22" spans="1:259" s="74" customFormat="1" x14ac:dyDescent="0.25">
      <c r="A22" s="50" t="s">
        <v>86</v>
      </c>
      <c r="B22" s="89" t="s">
        <v>41</v>
      </c>
      <c r="C22" s="207" t="s">
        <v>53</v>
      </c>
      <c r="D22" s="75">
        <v>11</v>
      </c>
      <c r="E22" s="76">
        <v>5.01</v>
      </c>
      <c r="F22" s="106">
        <v>222.15</v>
      </c>
      <c r="G22" s="77"/>
      <c r="H22" s="78"/>
      <c r="I22" s="79"/>
      <c r="J22" s="80"/>
      <c r="K22" s="81"/>
      <c r="L22" s="82"/>
      <c r="M22" s="83"/>
      <c r="N22" s="84"/>
      <c r="O22" s="85"/>
      <c r="P22" s="98"/>
      <c r="Q22" s="86"/>
      <c r="R22" s="87"/>
      <c r="S22" s="88"/>
      <c r="T22" s="101">
        <f t="shared" si="1"/>
        <v>0</v>
      </c>
      <c r="U22" s="101">
        <f t="shared" si="2"/>
        <v>0</v>
      </c>
      <c r="V22" s="99">
        <f t="shared" si="3"/>
        <v>0</v>
      </c>
      <c r="W22" s="250">
        <f t="shared" si="4"/>
        <v>0</v>
      </c>
      <c r="X22"/>
      <c r="Y22"/>
      <c r="Z22"/>
      <c r="AA22"/>
      <c r="AB22"/>
      <c r="AC22"/>
      <c r="AD22"/>
      <c r="AE22"/>
      <c r="AF22"/>
      <c r="AG22"/>
      <c r="AH22"/>
      <c r="AI22"/>
      <c r="AJ22"/>
      <c r="IM22"/>
      <c r="IN22"/>
      <c r="IO22"/>
      <c r="IP22"/>
      <c r="IQ22"/>
      <c r="IR22"/>
      <c r="IS22"/>
      <c r="IT22"/>
      <c r="IU22"/>
      <c r="IV22"/>
      <c r="IW22"/>
      <c r="IX22"/>
      <c r="IY22"/>
    </row>
    <row r="23" spans="1:259" s="74" customFormat="1" x14ac:dyDescent="0.25">
      <c r="A23" s="50" t="s">
        <v>87</v>
      </c>
      <c r="B23" s="89" t="s">
        <v>41</v>
      </c>
      <c r="C23" s="207" t="s">
        <v>94</v>
      </c>
      <c r="D23" s="75">
        <v>5</v>
      </c>
      <c r="E23" s="76">
        <v>5.0999999999999996</v>
      </c>
      <c r="F23" s="106">
        <v>220.88</v>
      </c>
      <c r="G23" s="77"/>
      <c r="H23" s="78"/>
      <c r="I23" s="79"/>
      <c r="J23" s="80"/>
      <c r="K23" s="81"/>
      <c r="L23" s="82"/>
      <c r="M23" s="83"/>
      <c r="N23" s="84"/>
      <c r="O23" s="85"/>
      <c r="P23" s="98"/>
      <c r="Q23" s="86"/>
      <c r="R23" s="87"/>
      <c r="S23" s="88"/>
      <c r="T23" s="101">
        <f t="shared" si="1"/>
        <v>0</v>
      </c>
      <c r="U23" s="101">
        <f t="shared" si="2"/>
        <v>0</v>
      </c>
      <c r="V23" s="99">
        <f t="shared" si="3"/>
        <v>0</v>
      </c>
      <c r="W23" s="250">
        <f t="shared" si="4"/>
        <v>0</v>
      </c>
      <c r="X23"/>
      <c r="Y23"/>
      <c r="Z23"/>
      <c r="AA23"/>
      <c r="AB23"/>
      <c r="AC23"/>
      <c r="AD23"/>
      <c r="AE23"/>
      <c r="AF23"/>
      <c r="AG23"/>
      <c r="AH23"/>
      <c r="AI23"/>
      <c r="AJ23"/>
      <c r="IM23"/>
      <c r="IN23"/>
      <c r="IO23"/>
      <c r="IP23"/>
      <c r="IQ23"/>
      <c r="IR23"/>
      <c r="IS23"/>
      <c r="IT23"/>
      <c r="IU23"/>
      <c r="IV23"/>
      <c r="IW23"/>
      <c r="IX23"/>
      <c r="IY23"/>
    </row>
    <row r="24" spans="1:259" s="74" customFormat="1" x14ac:dyDescent="0.25">
      <c r="A24" s="50" t="s">
        <v>88</v>
      </c>
      <c r="B24" s="89" t="s">
        <v>41</v>
      </c>
      <c r="C24" s="207" t="s">
        <v>95</v>
      </c>
      <c r="D24" s="75">
        <v>4</v>
      </c>
      <c r="E24" s="76">
        <v>4.4000000000000004</v>
      </c>
      <c r="F24" s="106">
        <v>201</v>
      </c>
      <c r="G24" s="77"/>
      <c r="H24" s="78"/>
      <c r="I24" s="79"/>
      <c r="J24" s="80"/>
      <c r="K24" s="81"/>
      <c r="L24" s="82"/>
      <c r="M24" s="83"/>
      <c r="N24" s="84"/>
      <c r="O24" s="85"/>
      <c r="P24" s="98"/>
      <c r="Q24" s="86"/>
      <c r="R24" s="87"/>
      <c r="S24" s="88"/>
      <c r="T24" s="101">
        <f t="shared" si="1"/>
        <v>0</v>
      </c>
      <c r="U24" s="101">
        <f t="shared" si="2"/>
        <v>0</v>
      </c>
      <c r="V24" s="99">
        <f t="shared" si="3"/>
        <v>0</v>
      </c>
      <c r="W24" s="250">
        <f t="shared" si="4"/>
        <v>0</v>
      </c>
      <c r="X24"/>
      <c r="Y24"/>
      <c r="Z24"/>
      <c r="AA24"/>
      <c r="AB24"/>
      <c r="AC24"/>
      <c r="AD24"/>
      <c r="AE24"/>
      <c r="AF24"/>
      <c r="AG24"/>
      <c r="AH24"/>
      <c r="AI24"/>
      <c r="AJ24"/>
      <c r="IM24"/>
      <c r="IN24"/>
      <c r="IO24"/>
      <c r="IP24"/>
      <c r="IQ24"/>
      <c r="IR24"/>
      <c r="IS24"/>
      <c r="IT24"/>
      <c r="IU24"/>
      <c r="IV24"/>
      <c r="IW24"/>
      <c r="IX24"/>
      <c r="IY24"/>
    </row>
    <row r="25" spans="1:259" s="74" customFormat="1" x14ac:dyDescent="0.25">
      <c r="A25" s="50" t="s">
        <v>89</v>
      </c>
      <c r="B25" s="89" t="s">
        <v>41</v>
      </c>
      <c r="C25" s="207" t="s">
        <v>55</v>
      </c>
      <c r="D25" s="75">
        <v>10</v>
      </c>
      <c r="E25" s="76">
        <v>2.52</v>
      </c>
      <c r="F25" s="106">
        <v>146.80000000000001</v>
      </c>
      <c r="G25" s="77"/>
      <c r="H25" s="78"/>
      <c r="I25" s="79"/>
      <c r="J25" s="80"/>
      <c r="K25" s="81"/>
      <c r="L25" s="82"/>
      <c r="M25" s="83"/>
      <c r="N25" s="84"/>
      <c r="O25" s="85"/>
      <c r="P25" s="98"/>
      <c r="Q25" s="86"/>
      <c r="R25" s="87"/>
      <c r="S25" s="88"/>
      <c r="T25" s="101">
        <f t="shared" si="1"/>
        <v>0</v>
      </c>
      <c r="U25" s="101">
        <f t="shared" si="2"/>
        <v>0</v>
      </c>
      <c r="V25" s="99">
        <f t="shared" si="3"/>
        <v>0</v>
      </c>
      <c r="W25" s="250">
        <f t="shared" si="4"/>
        <v>0</v>
      </c>
      <c r="X25"/>
      <c r="Y25"/>
      <c r="Z25"/>
      <c r="AA25"/>
      <c r="AB25"/>
      <c r="AC25"/>
      <c r="AD25"/>
      <c r="AE25"/>
      <c r="AF25"/>
      <c r="AG25"/>
      <c r="AH25"/>
      <c r="AI25"/>
      <c r="AJ25"/>
      <c r="IM25"/>
      <c r="IN25"/>
      <c r="IO25"/>
      <c r="IP25"/>
      <c r="IQ25"/>
      <c r="IR25"/>
      <c r="IS25"/>
      <c r="IT25"/>
      <c r="IU25"/>
      <c r="IV25"/>
      <c r="IW25"/>
      <c r="IX25"/>
      <c r="IY25"/>
    </row>
    <row r="26" spans="1:259" s="74" customFormat="1" x14ac:dyDescent="0.25">
      <c r="A26" s="50" t="s">
        <v>90</v>
      </c>
      <c r="B26" s="89" t="s">
        <v>41</v>
      </c>
      <c r="C26" s="207" t="s">
        <v>96</v>
      </c>
      <c r="D26" s="75">
        <v>4</v>
      </c>
      <c r="E26" s="76">
        <v>3.8</v>
      </c>
      <c r="F26" s="106">
        <v>184.5</v>
      </c>
      <c r="G26" s="77"/>
      <c r="H26" s="78"/>
      <c r="I26" s="79"/>
      <c r="J26" s="80"/>
      <c r="K26" s="81"/>
      <c r="L26" s="82"/>
      <c r="M26" s="83"/>
      <c r="N26" s="84"/>
      <c r="O26" s="85"/>
      <c r="P26" s="98"/>
      <c r="Q26" s="86"/>
      <c r="R26" s="87"/>
      <c r="S26" s="88"/>
      <c r="T26" s="101">
        <f t="shared" si="1"/>
        <v>0</v>
      </c>
      <c r="U26" s="101">
        <f t="shared" si="2"/>
        <v>0</v>
      </c>
      <c r="V26" s="99">
        <f t="shared" si="3"/>
        <v>0</v>
      </c>
      <c r="W26" s="250">
        <f t="shared" si="4"/>
        <v>0</v>
      </c>
      <c r="X26"/>
      <c r="Y26"/>
      <c r="Z26"/>
      <c r="AA26"/>
      <c r="AB26"/>
      <c r="AC26"/>
      <c r="AD26"/>
      <c r="AE26"/>
      <c r="AF26"/>
      <c r="AG26"/>
      <c r="AH26"/>
      <c r="AI26"/>
      <c r="AJ26"/>
      <c r="IM26"/>
      <c r="IN26"/>
      <c r="IO26"/>
      <c r="IP26"/>
      <c r="IQ26"/>
      <c r="IR26"/>
      <c r="IS26"/>
      <c r="IT26"/>
      <c r="IU26"/>
      <c r="IV26"/>
      <c r="IW26"/>
      <c r="IX26"/>
      <c r="IY26"/>
    </row>
    <row r="27" spans="1:259" s="74" customFormat="1" x14ac:dyDescent="0.25">
      <c r="A27" s="50" t="s">
        <v>91</v>
      </c>
      <c r="B27" s="89" t="s">
        <v>41</v>
      </c>
      <c r="C27" s="207" t="s">
        <v>97</v>
      </c>
      <c r="D27" s="75">
        <v>4</v>
      </c>
      <c r="E27" s="76">
        <v>5.4</v>
      </c>
      <c r="F27" s="106">
        <v>228.5</v>
      </c>
      <c r="G27" s="77"/>
      <c r="H27" s="78"/>
      <c r="I27" s="79"/>
      <c r="J27" s="80"/>
      <c r="K27" s="81"/>
      <c r="L27" s="82"/>
      <c r="M27" s="83"/>
      <c r="N27" s="84"/>
      <c r="O27" s="85"/>
      <c r="P27" s="98"/>
      <c r="Q27" s="86"/>
      <c r="R27" s="87"/>
      <c r="S27" s="88"/>
      <c r="T27" s="101">
        <f t="shared" si="1"/>
        <v>0</v>
      </c>
      <c r="U27" s="101">
        <f t="shared" si="2"/>
        <v>0</v>
      </c>
      <c r="V27" s="99">
        <f t="shared" si="3"/>
        <v>0</v>
      </c>
      <c r="W27" s="250">
        <f t="shared" si="4"/>
        <v>0</v>
      </c>
      <c r="X27"/>
      <c r="Y27"/>
      <c r="Z27"/>
      <c r="AA27"/>
      <c r="AB27"/>
      <c r="AC27"/>
      <c r="AD27"/>
      <c r="AE27"/>
      <c r="AF27"/>
      <c r="AG27"/>
      <c r="AH27"/>
      <c r="AI27"/>
      <c r="AJ27"/>
      <c r="IM27"/>
      <c r="IN27"/>
      <c r="IO27"/>
      <c r="IP27"/>
      <c r="IQ27"/>
      <c r="IR27"/>
      <c r="IS27"/>
      <c r="IT27"/>
      <c r="IU27"/>
      <c r="IV27"/>
      <c r="IW27"/>
      <c r="IX27"/>
      <c r="IY27"/>
    </row>
    <row r="28" spans="1:259" s="74" customFormat="1" x14ac:dyDescent="0.25">
      <c r="A28" s="50" t="s">
        <v>92</v>
      </c>
      <c r="B28" s="89" t="s">
        <v>41</v>
      </c>
      <c r="C28" s="207" t="s">
        <v>98</v>
      </c>
      <c r="D28" s="75">
        <v>3</v>
      </c>
      <c r="E28" s="76">
        <v>5.4</v>
      </c>
      <c r="F28" s="106">
        <v>227.88</v>
      </c>
      <c r="G28" s="77"/>
      <c r="H28" s="78"/>
      <c r="I28" s="79"/>
      <c r="J28" s="80"/>
      <c r="K28" s="81"/>
      <c r="L28" s="82"/>
      <c r="M28" s="83"/>
      <c r="N28" s="84"/>
      <c r="O28" s="85"/>
      <c r="P28" s="98"/>
      <c r="Q28" s="86"/>
      <c r="R28" s="87"/>
      <c r="S28" s="88"/>
      <c r="T28" s="101">
        <f t="shared" si="1"/>
        <v>0</v>
      </c>
      <c r="U28" s="101">
        <f t="shared" si="2"/>
        <v>0</v>
      </c>
      <c r="V28" s="99">
        <f t="shared" si="3"/>
        <v>0</v>
      </c>
      <c r="W28" s="250">
        <f t="shared" si="4"/>
        <v>0</v>
      </c>
      <c r="X28"/>
      <c r="Y28"/>
      <c r="Z28"/>
      <c r="AA28"/>
      <c r="AB28"/>
      <c r="AC28"/>
      <c r="AD28"/>
      <c r="AE28"/>
      <c r="AF28"/>
      <c r="AG28"/>
      <c r="AH28"/>
      <c r="AI28"/>
      <c r="AJ28"/>
      <c r="IM28"/>
      <c r="IN28"/>
      <c r="IO28"/>
      <c r="IP28"/>
      <c r="IQ28"/>
      <c r="IR28"/>
      <c r="IS28"/>
      <c r="IT28"/>
      <c r="IU28"/>
      <c r="IV28"/>
      <c r="IW28"/>
      <c r="IX28"/>
      <c r="IY28"/>
    </row>
    <row r="29" spans="1:259" s="74" customFormat="1" x14ac:dyDescent="0.25">
      <c r="A29" s="50" t="s">
        <v>72</v>
      </c>
      <c r="B29" s="89" t="s">
        <v>41</v>
      </c>
      <c r="C29" s="50" t="s">
        <v>69</v>
      </c>
      <c r="D29" s="75">
        <f>SUM(D9:D28)</f>
        <v>153</v>
      </c>
      <c r="E29" s="75">
        <f t="shared" ref="E29" si="5">SUM(E9:E28)</f>
        <v>65.174999999999997</v>
      </c>
      <c r="F29" s="106">
        <f>SUM(F9:F28)</f>
        <v>3405.4800000000009</v>
      </c>
      <c r="G29" s="77"/>
      <c r="H29" s="78"/>
      <c r="I29" s="79"/>
      <c r="J29" s="80"/>
      <c r="K29" s="81"/>
      <c r="L29" s="82"/>
      <c r="M29" s="83"/>
      <c r="N29" s="84"/>
      <c r="O29" s="85"/>
      <c r="P29" s="98"/>
      <c r="Q29" s="86"/>
      <c r="R29" s="87"/>
      <c r="S29" s="88"/>
      <c r="T29" s="101">
        <f t="shared" ref="T29" si="6">SUM(G29:S29)</f>
        <v>0</v>
      </c>
      <c r="U29" s="101">
        <f t="shared" si="2"/>
        <v>0</v>
      </c>
      <c r="V29" s="99">
        <f t="shared" si="3"/>
        <v>0</v>
      </c>
      <c r="W29" s="250">
        <f t="shared" si="4"/>
        <v>0</v>
      </c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</row>
    <row r="30" spans="1:259" ht="13.5" thickBot="1" x14ac:dyDescent="0.25">
      <c r="E30" s="73"/>
      <c r="F30" s="73"/>
      <c r="G30"/>
      <c r="H30"/>
      <c r="J30"/>
      <c r="K30"/>
      <c r="L30"/>
      <c r="M30"/>
      <c r="N30"/>
      <c r="O30"/>
      <c r="P30" s="231"/>
      <c r="Q30"/>
      <c r="R30"/>
      <c r="S30"/>
      <c r="T30"/>
      <c r="U30"/>
    </row>
    <row r="31" spans="1:259" s="91" customFormat="1" ht="13.5" thickBot="1" x14ac:dyDescent="0.25">
      <c r="A31"/>
      <c r="B31"/>
      <c r="C31"/>
      <c r="D31" s="55"/>
      <c r="E31" s="73"/>
      <c r="F31" s="73"/>
      <c r="G31"/>
      <c r="H31"/>
      <c r="I31"/>
      <c r="J31"/>
      <c r="K31"/>
      <c r="L31"/>
      <c r="M31"/>
      <c r="N31"/>
      <c r="O31"/>
      <c r="P31" s="90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</row>
    <row r="32" spans="1:259" ht="20.25" thickBot="1" x14ac:dyDescent="0.35">
      <c r="A32" s="92"/>
      <c r="E32" s="73"/>
      <c r="F32" s="73"/>
      <c r="G32" s="56" cm="1">
        <f t="array" ref="G32">SUM($D$9:$D$29*G9:G29)</f>
        <v>0</v>
      </c>
      <c r="H32" s="56" cm="1">
        <f t="array" ref="H32">SUM($D$9:$D$29*H9:H29)</f>
        <v>0</v>
      </c>
      <c r="I32" s="56" cm="1">
        <f t="array" ref="I32">SUM($D$9:$D$29*I9:I29)</f>
        <v>0</v>
      </c>
      <c r="J32" s="56" cm="1">
        <f t="array" ref="J32">SUM($D$9:$D$29*J9:J29)</f>
        <v>0</v>
      </c>
      <c r="K32" s="56" cm="1">
        <f t="array" ref="K32">SUM($D$9:$D$29*K9:K29)</f>
        <v>0</v>
      </c>
      <c r="L32" s="56" cm="1">
        <f t="array" ref="L32">SUM($D$9:$D$29*L9:L29)</f>
        <v>0</v>
      </c>
      <c r="M32" s="56" cm="1">
        <f t="array" ref="M32">SUM($D$9:$D$29*M9:M29)</f>
        <v>0</v>
      </c>
      <c r="N32" s="56" cm="1">
        <f t="array" ref="N32">SUM($D$9:$D$29*N9:N29)</f>
        <v>0</v>
      </c>
      <c r="O32" s="56" cm="1">
        <f t="array" ref="O32">SUM($D$9:$D$29*O9:O29)</f>
        <v>0</v>
      </c>
      <c r="P32" s="56" cm="1">
        <f t="array" ref="P32">SUM($D$9:$D$29*P9:P29)</f>
        <v>0</v>
      </c>
      <c r="Q32" s="56" cm="1">
        <f t="array" ref="Q32">SUM($D$9:$D$29*Q9:Q29)</f>
        <v>0</v>
      </c>
      <c r="R32" s="56" cm="1">
        <f t="array" ref="R32">SUM($D$9:$D$29*R9:R29)</f>
        <v>0</v>
      </c>
      <c r="S32" s="56" cm="1">
        <f t="array" ref="S32">SUM($D$9:$D$29*S9:S29)</f>
        <v>0</v>
      </c>
      <c r="T32" s="100">
        <f>SUM(T9:T29)</f>
        <v>0</v>
      </c>
      <c r="U32" s="100">
        <f>SUM(U9:U29)</f>
        <v>0</v>
      </c>
      <c r="V32" s="103">
        <f>SUM(V9:V29)</f>
        <v>0</v>
      </c>
      <c r="W32" s="70">
        <f>SUM(W9:W29)</f>
        <v>0</v>
      </c>
    </row>
    <row r="33" spans="1:21" ht="15" x14ac:dyDescent="0.2">
      <c r="A33" s="92" t="s">
        <v>68</v>
      </c>
      <c r="B33" s="173" t="s">
        <v>203</v>
      </c>
      <c r="E33" s="73"/>
      <c r="F33" s="73"/>
      <c r="K33" s="53"/>
      <c r="S33"/>
      <c r="T33"/>
      <c r="U33"/>
    </row>
    <row r="34" spans="1:21" ht="15" x14ac:dyDescent="0.2">
      <c r="A34" s="192"/>
      <c r="B34" s="192"/>
      <c r="C34" s="192"/>
      <c r="E34" s="73"/>
      <c r="F34" s="73"/>
      <c r="K34" s="53"/>
      <c r="S34"/>
      <c r="T34"/>
      <c r="U34"/>
    </row>
    <row r="35" spans="1:21" x14ac:dyDescent="0.25">
      <c r="A35" s="94"/>
      <c r="E35" s="73"/>
      <c r="F35" s="73"/>
      <c r="K35" s="53"/>
      <c r="L35"/>
      <c r="M35"/>
      <c r="N35"/>
      <c r="R35" s="195"/>
      <c r="S35" s="195"/>
      <c r="T35" s="95"/>
      <c r="U35" s="95"/>
    </row>
    <row r="36" spans="1:21" x14ac:dyDescent="0.25">
      <c r="A36" s="94"/>
      <c r="B36" s="94"/>
      <c r="C36" s="94"/>
      <c r="D36" s="94"/>
      <c r="E36" s="94"/>
      <c r="F36" s="94"/>
      <c r="G36" s="196"/>
      <c r="H36" s="196"/>
      <c r="I36" s="196"/>
      <c r="J36" s="196"/>
      <c r="K36" s="93"/>
      <c r="M36" s="93"/>
      <c r="N36"/>
      <c r="O36" s="197"/>
      <c r="P36" s="197"/>
      <c r="Q36" s="197"/>
      <c r="S36" s="96"/>
      <c r="T36" s="96"/>
      <c r="U36" s="96"/>
    </row>
    <row r="37" spans="1:21" x14ac:dyDescent="0.25">
      <c r="A37" s="192"/>
      <c r="B37" s="192"/>
      <c r="C37" s="192"/>
      <c r="G37" s="193"/>
      <c r="H37" s="193"/>
      <c r="I37" s="193"/>
      <c r="J37" s="194"/>
      <c r="K37" s="194"/>
      <c r="L37" s="194"/>
      <c r="M37" s="194"/>
      <c r="N37"/>
      <c r="O37" s="96"/>
      <c r="P37" s="194"/>
      <c r="Q37" s="194"/>
      <c r="R37" s="194"/>
      <c r="S37" s="96"/>
      <c r="T37" s="96"/>
      <c r="U37" s="96"/>
    </row>
    <row r="38" spans="1:21" x14ac:dyDescent="0.25">
      <c r="A38" s="192"/>
      <c r="B38" s="192"/>
      <c r="C38" s="192"/>
      <c r="G38" s="193"/>
      <c r="H38" s="193"/>
      <c r="I38" s="193"/>
      <c r="J38" s="194"/>
      <c r="K38" s="194"/>
      <c r="L38" s="194"/>
      <c r="M38" s="194"/>
      <c r="N38"/>
      <c r="O38" s="96"/>
      <c r="P38" s="194"/>
      <c r="Q38" s="194"/>
      <c r="R38" s="194"/>
      <c r="S38" s="96"/>
      <c r="T38" s="96"/>
      <c r="U38" s="96"/>
    </row>
    <row r="39" spans="1:21" x14ac:dyDescent="0.25">
      <c r="A39" s="192"/>
      <c r="B39" s="192"/>
      <c r="C39" s="192"/>
      <c r="G39" s="193"/>
      <c r="H39" s="193"/>
      <c r="I39" s="193"/>
      <c r="J39" s="194"/>
      <c r="K39" s="194"/>
      <c r="L39" s="194"/>
      <c r="M39" s="194"/>
      <c r="N39"/>
      <c r="O39" s="96"/>
      <c r="P39" s="194"/>
      <c r="Q39" s="194"/>
      <c r="R39" s="194"/>
      <c r="S39" s="96"/>
      <c r="T39" s="96"/>
      <c r="U39" s="96"/>
    </row>
    <row r="40" spans="1:21" x14ac:dyDescent="0.25">
      <c r="G40" s="193"/>
      <c r="H40" s="193"/>
      <c r="I40" s="193"/>
      <c r="J40" s="194"/>
      <c r="K40" s="194"/>
      <c r="L40" s="194"/>
      <c r="M40" s="194"/>
      <c r="N40"/>
      <c r="O40" s="96"/>
      <c r="P40" s="194"/>
      <c r="Q40" s="194"/>
      <c r="R40" s="194"/>
      <c r="S40" s="96"/>
      <c r="T40" s="96"/>
      <c r="U40" s="96"/>
    </row>
    <row r="41" spans="1:21" x14ac:dyDescent="0.25">
      <c r="G41" s="193"/>
      <c r="H41" s="193"/>
      <c r="I41" s="193"/>
      <c r="J41" s="194"/>
      <c r="K41" s="194"/>
      <c r="L41" s="194"/>
      <c r="M41" s="194"/>
      <c r="N41"/>
      <c r="O41" s="96"/>
      <c r="P41" s="194"/>
      <c r="Q41" s="194"/>
      <c r="R41" s="194"/>
      <c r="S41" s="96"/>
      <c r="T41" s="96"/>
      <c r="U41" s="96"/>
    </row>
    <row r="42" spans="1:21" x14ac:dyDescent="0.25">
      <c r="G42" s="193"/>
      <c r="H42" s="193"/>
      <c r="I42" s="193"/>
      <c r="J42" s="194"/>
      <c r="K42" s="194"/>
      <c r="L42" s="194"/>
      <c r="M42" s="194"/>
      <c r="N42"/>
      <c r="O42" s="96"/>
      <c r="P42" s="194"/>
      <c r="Q42" s="194"/>
      <c r="R42" s="194"/>
      <c r="S42" s="96"/>
      <c r="T42" s="96"/>
      <c r="U42" s="96"/>
    </row>
    <row r="43" spans="1:21" x14ac:dyDescent="0.25">
      <c r="G43" s="193"/>
      <c r="H43" s="193"/>
      <c r="I43" s="193"/>
      <c r="J43" s="194"/>
      <c r="K43" s="194"/>
      <c r="L43" s="194"/>
      <c r="M43" s="194"/>
      <c r="N43"/>
      <c r="O43" s="96"/>
      <c r="P43" s="194"/>
      <c r="Q43" s="194"/>
      <c r="R43" s="194"/>
      <c r="S43" s="96"/>
      <c r="T43" s="96"/>
      <c r="U43" s="96"/>
    </row>
    <row r="44" spans="1:21" x14ac:dyDescent="0.25">
      <c r="G44" s="193"/>
      <c r="H44" s="193"/>
      <c r="I44" s="193"/>
      <c r="J44" s="201"/>
      <c r="K44" s="201"/>
      <c r="L44" s="201"/>
      <c r="M44" s="201"/>
      <c r="O44" s="96"/>
      <c r="P44" s="201"/>
      <c r="Q44" s="201"/>
      <c r="R44" s="201"/>
    </row>
    <row r="45" spans="1:21" ht="12.75" customHeight="1" x14ac:dyDescent="0.25"/>
    <row r="72" spans="1:259" s="91" customFormat="1" x14ac:dyDescent="0.25">
      <c r="A72"/>
      <c r="B72"/>
      <c r="C72"/>
      <c r="D72" s="55"/>
      <c r="E72" s="55"/>
      <c r="F72" s="55"/>
      <c r="G72" s="53"/>
      <c r="H72" s="53"/>
      <c r="I72"/>
      <c r="J72" s="53"/>
      <c r="K72" s="97"/>
      <c r="L72" s="53"/>
      <c r="M72" s="53"/>
      <c r="N72" s="53"/>
      <c r="O72" s="53"/>
      <c r="P72" s="93"/>
      <c r="Q72" s="53"/>
      <c r="R72" s="53"/>
      <c r="S72" s="53"/>
      <c r="T72" s="53"/>
      <c r="U72" s="53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</row>
    <row r="74" spans="1:259" s="91" customFormat="1" x14ac:dyDescent="0.25">
      <c r="A74"/>
      <c r="B74"/>
      <c r="C74"/>
      <c r="D74" s="55"/>
      <c r="E74" s="55"/>
      <c r="F74" s="55"/>
      <c r="G74" s="53"/>
      <c r="H74" s="53"/>
      <c r="I74"/>
      <c r="J74" s="53"/>
      <c r="K74" s="97"/>
      <c r="L74" s="53"/>
      <c r="M74" s="53"/>
      <c r="N74" s="53"/>
      <c r="O74" s="53"/>
      <c r="P74" s="93"/>
      <c r="Q74" s="53"/>
      <c r="R74" s="53"/>
      <c r="S74" s="53"/>
      <c r="T74" s="53"/>
      <c r="U74" s="53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</row>
    <row r="75" spans="1:259" s="91" customFormat="1" x14ac:dyDescent="0.25">
      <c r="A75"/>
      <c r="B75"/>
      <c r="C75"/>
      <c r="D75" s="55"/>
      <c r="E75" s="55"/>
      <c r="F75" s="55"/>
      <c r="G75" s="53"/>
      <c r="H75" s="53"/>
      <c r="I75"/>
      <c r="J75" s="53"/>
      <c r="K75" s="97"/>
      <c r="L75" s="53"/>
      <c r="M75" s="53"/>
      <c r="N75" s="53"/>
      <c r="O75" s="53"/>
      <c r="P75" s="93"/>
      <c r="Q75" s="53"/>
      <c r="R75" s="53"/>
      <c r="S75" s="53"/>
      <c r="T75" s="53"/>
      <c r="U75" s="53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</row>
    <row r="76" spans="1:259" s="91" customFormat="1" x14ac:dyDescent="0.25">
      <c r="A76"/>
      <c r="B76"/>
      <c r="C76"/>
      <c r="D76" s="55"/>
      <c r="E76" s="55"/>
      <c r="F76" s="55"/>
      <c r="G76" s="53"/>
      <c r="H76" s="53"/>
      <c r="I76"/>
      <c r="J76" s="53"/>
      <c r="K76" s="97"/>
      <c r="L76" s="53"/>
      <c r="M76" s="53"/>
      <c r="N76" s="53"/>
      <c r="O76" s="53"/>
      <c r="P76" s="93"/>
      <c r="Q76" s="53"/>
      <c r="R76" s="53"/>
      <c r="S76" s="53"/>
      <c r="T76" s="53"/>
      <c r="U76" s="53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</row>
    <row r="78" spans="1:259" s="91" customFormat="1" x14ac:dyDescent="0.25">
      <c r="A78"/>
      <c r="B78"/>
      <c r="C78"/>
      <c r="D78" s="55"/>
      <c r="E78" s="55"/>
      <c r="F78" s="55"/>
      <c r="G78" s="53"/>
      <c r="H78" s="53"/>
      <c r="I78"/>
      <c r="J78" s="53"/>
      <c r="K78" s="97"/>
      <c r="L78" s="53"/>
      <c r="M78" s="53"/>
      <c r="N78" s="53"/>
      <c r="O78" s="53"/>
      <c r="P78" s="93"/>
      <c r="Q78" s="53"/>
      <c r="R78" s="53"/>
      <c r="S78" s="53"/>
      <c r="T78" s="53"/>
      <c r="U78" s="53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</row>
    <row r="80" spans="1:259" s="91" customFormat="1" x14ac:dyDescent="0.25">
      <c r="A80"/>
      <c r="B80"/>
      <c r="C80"/>
      <c r="D80" s="55"/>
      <c r="E80" s="55"/>
      <c r="F80" s="55"/>
      <c r="G80" s="53"/>
      <c r="H80" s="53"/>
      <c r="I80"/>
      <c r="J80" s="53"/>
      <c r="K80" s="97"/>
      <c r="L80" s="53"/>
      <c r="M80" s="53"/>
      <c r="N80" s="53"/>
      <c r="O80" s="53"/>
      <c r="P80" s="93"/>
      <c r="Q80" s="53"/>
      <c r="R80" s="53"/>
      <c r="S80" s="53"/>
      <c r="T80" s="53"/>
      <c r="U80" s="53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</row>
    <row r="81" spans="1:259" s="91" customFormat="1" x14ac:dyDescent="0.25">
      <c r="A81"/>
      <c r="B81"/>
      <c r="C81"/>
      <c r="D81" s="55"/>
      <c r="E81" s="55"/>
      <c r="F81" s="55"/>
      <c r="G81" s="53"/>
      <c r="H81" s="53"/>
      <c r="I81"/>
      <c r="J81" s="53"/>
      <c r="K81" s="97"/>
      <c r="L81" s="53"/>
      <c r="M81" s="53"/>
      <c r="N81" s="53"/>
      <c r="O81" s="53"/>
      <c r="P81" s="93"/>
      <c r="Q81" s="53"/>
      <c r="R81" s="53"/>
      <c r="S81" s="53"/>
      <c r="T81" s="53"/>
      <c r="U81" s="53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</row>
    <row r="82" spans="1:259" s="91" customFormat="1" x14ac:dyDescent="0.25">
      <c r="A82"/>
      <c r="B82"/>
      <c r="C82"/>
      <c r="D82" s="55"/>
      <c r="E82" s="55"/>
      <c r="F82" s="55"/>
      <c r="G82" s="53"/>
      <c r="H82" s="53"/>
      <c r="I82"/>
      <c r="J82" s="53"/>
      <c r="K82" s="97"/>
      <c r="L82" s="53"/>
      <c r="M82" s="53"/>
      <c r="N82" s="53"/>
      <c r="O82" s="53"/>
      <c r="P82" s="93"/>
      <c r="Q82" s="53"/>
      <c r="R82" s="53"/>
      <c r="S82" s="53"/>
      <c r="T82" s="53"/>
      <c r="U82" s="53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</row>
    <row r="83" spans="1:259" s="91" customFormat="1" x14ac:dyDescent="0.25">
      <c r="A83"/>
      <c r="B83"/>
      <c r="C83"/>
      <c r="D83" s="55"/>
      <c r="E83" s="55"/>
      <c r="F83" s="55"/>
      <c r="G83" s="53"/>
      <c r="H83" s="53"/>
      <c r="I83"/>
      <c r="J83" s="53"/>
      <c r="K83" s="97"/>
      <c r="L83" s="53"/>
      <c r="M83" s="53"/>
      <c r="N83" s="53"/>
      <c r="O83" s="53"/>
      <c r="P83" s="93"/>
      <c r="Q83" s="53"/>
      <c r="R83" s="53"/>
      <c r="S83" s="53"/>
      <c r="T83" s="53"/>
      <c r="U83" s="5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</row>
    <row r="84" spans="1:259" s="91" customFormat="1" x14ac:dyDescent="0.25">
      <c r="A84"/>
      <c r="B84"/>
      <c r="C84"/>
      <c r="D84" s="55"/>
      <c r="E84" s="55"/>
      <c r="F84" s="55"/>
      <c r="G84" s="53"/>
      <c r="H84" s="53"/>
      <c r="I84"/>
      <c r="J84" s="53"/>
      <c r="K84" s="97"/>
      <c r="L84" s="53"/>
      <c r="M84" s="53"/>
      <c r="N84" s="53"/>
      <c r="O84" s="53"/>
      <c r="P84" s="93"/>
      <c r="Q84" s="53"/>
      <c r="R84" s="53"/>
      <c r="S84" s="53"/>
      <c r="T84" s="53"/>
      <c r="U84" s="53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</row>
    <row r="85" spans="1:259" s="91" customFormat="1" x14ac:dyDescent="0.25">
      <c r="A85"/>
      <c r="B85"/>
      <c r="C85"/>
      <c r="D85" s="55"/>
      <c r="E85" s="55"/>
      <c r="F85" s="55"/>
      <c r="G85" s="53"/>
      <c r="H85" s="53"/>
      <c r="I85"/>
      <c r="J85" s="53"/>
      <c r="K85" s="97"/>
      <c r="L85" s="53"/>
      <c r="M85" s="53"/>
      <c r="N85" s="53"/>
      <c r="O85" s="53"/>
      <c r="P85" s="93"/>
      <c r="Q85" s="53"/>
      <c r="R85" s="53"/>
      <c r="S85" s="53"/>
      <c r="T85" s="53"/>
      <c r="U85" s="53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</row>
    <row r="86" spans="1:259" s="91" customFormat="1" x14ac:dyDescent="0.25">
      <c r="A86"/>
      <c r="B86"/>
      <c r="C86"/>
      <c r="D86" s="55"/>
      <c r="E86" s="55"/>
      <c r="F86" s="55"/>
      <c r="G86" s="53"/>
      <c r="H86" s="53"/>
      <c r="I86"/>
      <c r="J86" s="53"/>
      <c r="K86" s="97"/>
      <c r="L86" s="53"/>
      <c r="M86" s="53"/>
      <c r="N86" s="53"/>
      <c r="O86" s="53"/>
      <c r="P86" s="93"/>
      <c r="Q86" s="53"/>
      <c r="R86" s="53"/>
      <c r="S86" s="53"/>
      <c r="T86" s="53"/>
      <c r="U86" s="53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</row>
    <row r="88" spans="1:259" s="91" customFormat="1" x14ac:dyDescent="0.25">
      <c r="A88"/>
      <c r="B88"/>
      <c r="C88"/>
      <c r="D88" s="55"/>
      <c r="E88" s="55"/>
      <c r="F88" s="55"/>
      <c r="G88" s="53"/>
      <c r="H88" s="53"/>
      <c r="I88"/>
      <c r="J88" s="53"/>
      <c r="K88" s="97"/>
      <c r="L88" s="53"/>
      <c r="M88" s="53"/>
      <c r="N88" s="53"/>
      <c r="O88" s="53"/>
      <c r="P88" s="93"/>
      <c r="Q88" s="53"/>
      <c r="R88" s="53"/>
      <c r="S88" s="53"/>
      <c r="T88" s="53"/>
      <c r="U88" s="53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</row>
    <row r="89" spans="1:259" s="91" customFormat="1" x14ac:dyDescent="0.25">
      <c r="A89"/>
      <c r="B89"/>
      <c r="C89"/>
      <c r="D89" s="55"/>
      <c r="E89" s="55"/>
      <c r="F89" s="55"/>
      <c r="G89" s="53"/>
      <c r="H89" s="53"/>
      <c r="I89"/>
      <c r="J89" s="53"/>
      <c r="K89" s="97"/>
      <c r="L89" s="53"/>
      <c r="M89" s="53"/>
      <c r="N89" s="53"/>
      <c r="O89" s="53"/>
      <c r="P89" s="93"/>
      <c r="Q89" s="53"/>
      <c r="R89" s="53"/>
      <c r="S89" s="53"/>
      <c r="T89" s="53"/>
      <c r="U89" s="53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</row>
    <row r="90" spans="1:259" s="91" customFormat="1" x14ac:dyDescent="0.25">
      <c r="A90"/>
      <c r="B90"/>
      <c r="C90"/>
      <c r="D90" s="55"/>
      <c r="E90" s="55"/>
      <c r="F90" s="55"/>
      <c r="G90" s="53"/>
      <c r="H90" s="53"/>
      <c r="I90"/>
      <c r="J90" s="53"/>
      <c r="K90" s="97"/>
      <c r="L90" s="53"/>
      <c r="M90" s="53"/>
      <c r="N90" s="53"/>
      <c r="O90" s="53"/>
      <c r="P90" s="93"/>
      <c r="Q90" s="53"/>
      <c r="R90" s="53"/>
      <c r="S90" s="53"/>
      <c r="T90" s="53"/>
      <c r="U90" s="53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</row>
    <row r="94" spans="1:259" s="91" customFormat="1" x14ac:dyDescent="0.25">
      <c r="A94"/>
      <c r="B94"/>
      <c r="C94"/>
      <c r="D94" s="55"/>
      <c r="E94" s="55"/>
      <c r="F94" s="55"/>
      <c r="G94" s="53"/>
      <c r="H94" s="53"/>
      <c r="I94"/>
      <c r="J94" s="53"/>
      <c r="K94" s="97"/>
      <c r="L94" s="53"/>
      <c r="M94" s="53"/>
      <c r="N94" s="53"/>
      <c r="O94" s="53"/>
      <c r="P94" s="93"/>
      <c r="Q94" s="53"/>
      <c r="R94" s="53"/>
      <c r="S94" s="53"/>
      <c r="T94" s="53"/>
      <c r="U94" s="53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</row>
  </sheetData>
  <mergeCells count="33">
    <mergeCell ref="G44:I44"/>
    <mergeCell ref="J44:M44"/>
    <mergeCell ref="P44:R44"/>
    <mergeCell ref="G42:I42"/>
    <mergeCell ref="J42:M42"/>
    <mergeCell ref="P42:R42"/>
    <mergeCell ref="G43:I43"/>
    <mergeCell ref="J43:M43"/>
    <mergeCell ref="P43:R43"/>
    <mergeCell ref="G40:I40"/>
    <mergeCell ref="J40:M40"/>
    <mergeCell ref="P40:R40"/>
    <mergeCell ref="G41:I41"/>
    <mergeCell ref="J41:M41"/>
    <mergeCell ref="P41:R41"/>
    <mergeCell ref="A39:C39"/>
    <mergeCell ref="G39:I39"/>
    <mergeCell ref="J39:M39"/>
    <mergeCell ref="P39:R39"/>
    <mergeCell ref="A38:C38"/>
    <mergeCell ref="G38:I38"/>
    <mergeCell ref="J38:M38"/>
    <mergeCell ref="P38:R38"/>
    <mergeCell ref="A37:C37"/>
    <mergeCell ref="G37:I37"/>
    <mergeCell ref="J37:M37"/>
    <mergeCell ref="P37:R37"/>
    <mergeCell ref="B1:D3"/>
    <mergeCell ref="A34:C34"/>
    <mergeCell ref="R35:S35"/>
    <mergeCell ref="G36:J36"/>
    <mergeCell ref="O36:Q36"/>
    <mergeCell ref="Q6:S6"/>
  </mergeCells>
  <phoneticPr fontId="35" type="noConversion"/>
  <hyperlinks>
    <hyperlink ref="B33" r:id="rId1" xr:uid="{E7A87983-A23D-4B4A-9B9C-FF668C87B38F}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45381-0631-AB4A-B758-9AB5A0C77999}">
  <dimension ref="A1:W21"/>
  <sheetViews>
    <sheetView tabSelected="1" workbookViewId="0">
      <selection activeCell="D25" sqref="D25"/>
    </sheetView>
  </sheetViews>
  <sheetFormatPr baseColWidth="10" defaultColWidth="10.7109375" defaultRowHeight="12.75" x14ac:dyDescent="0.2"/>
  <cols>
    <col min="2" max="2" width="20.28515625" customWidth="1"/>
    <col min="4" max="4" width="31.140625" customWidth="1"/>
    <col min="6" max="6" width="15.85546875" style="161" customWidth="1"/>
    <col min="7" max="19" width="5.7109375" customWidth="1"/>
  </cols>
  <sheetData>
    <row r="1" spans="1:23" ht="15.75" x14ac:dyDescent="0.25">
      <c r="A1" s="186"/>
      <c r="B1" s="181"/>
      <c r="C1" s="14"/>
      <c r="D1" s="14"/>
      <c r="E1" s="14"/>
      <c r="F1" s="15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3" ht="19.5" thickBot="1" x14ac:dyDescent="0.35">
      <c r="A2" s="181"/>
      <c r="B2" s="181"/>
      <c r="C2" s="14"/>
      <c r="D2" s="14"/>
      <c r="E2" s="14"/>
      <c r="F2" s="155"/>
      <c r="G2" s="14"/>
      <c r="H2" s="14"/>
      <c r="I2" s="14"/>
      <c r="J2" s="16"/>
      <c r="K2" s="14"/>
      <c r="L2" s="181"/>
      <c r="M2" s="181"/>
      <c r="N2" s="181"/>
      <c r="V2" s="14"/>
      <c r="W2" s="14"/>
    </row>
    <row r="3" spans="1:23" ht="20.25" thickTop="1" thickBot="1" x14ac:dyDescent="0.35">
      <c r="A3" s="14"/>
      <c r="B3" s="17"/>
      <c r="C3" s="14"/>
      <c r="D3" s="14"/>
      <c r="E3" s="14"/>
      <c r="F3" s="156"/>
      <c r="G3" s="19"/>
      <c r="H3" s="14"/>
      <c r="I3" s="14"/>
      <c r="J3" s="19"/>
      <c r="K3" s="19"/>
      <c r="L3" s="19"/>
      <c r="M3" s="19"/>
      <c r="N3" s="19"/>
      <c r="O3" s="19"/>
      <c r="P3" s="19"/>
      <c r="Q3" s="187" t="s">
        <v>130</v>
      </c>
      <c r="R3" s="202"/>
      <c r="S3" s="203"/>
      <c r="T3" s="19"/>
      <c r="U3" s="19"/>
      <c r="V3" s="19"/>
      <c r="W3" s="14"/>
    </row>
    <row r="4" spans="1:23" ht="66.75" thickTop="1" x14ac:dyDescent="0.3">
      <c r="A4" s="20" t="s">
        <v>20</v>
      </c>
      <c r="B4" s="20" t="s">
        <v>21</v>
      </c>
      <c r="C4" s="21" t="s">
        <v>39</v>
      </c>
      <c r="D4" s="20" t="s">
        <v>23</v>
      </c>
      <c r="E4" s="20" t="s">
        <v>24</v>
      </c>
      <c r="F4" s="157" t="s">
        <v>25</v>
      </c>
      <c r="G4" s="149" t="s">
        <v>160</v>
      </c>
      <c r="H4" s="150" t="s">
        <v>162</v>
      </c>
      <c r="I4" s="151" t="s">
        <v>164</v>
      </c>
      <c r="J4" s="152" t="s">
        <v>26</v>
      </c>
      <c r="K4" s="153" t="s">
        <v>36</v>
      </c>
      <c r="L4" s="154" t="s">
        <v>27</v>
      </c>
      <c r="M4" s="119" t="s">
        <v>28</v>
      </c>
      <c r="N4" s="120" t="s">
        <v>167</v>
      </c>
      <c r="O4" s="121" t="s">
        <v>29</v>
      </c>
      <c r="P4" s="122" t="s">
        <v>169</v>
      </c>
      <c r="Q4" s="123" t="s">
        <v>30</v>
      </c>
      <c r="R4" s="124" t="s">
        <v>31</v>
      </c>
      <c r="S4" s="125" t="s">
        <v>32</v>
      </c>
      <c r="T4" s="28" t="s">
        <v>13</v>
      </c>
      <c r="U4" s="29" t="s">
        <v>14</v>
      </c>
      <c r="V4" s="21" t="s">
        <v>33</v>
      </c>
      <c r="W4" s="21" t="s">
        <v>34</v>
      </c>
    </row>
    <row r="5" spans="1:23" ht="18.75" x14ac:dyDescent="0.3">
      <c r="A5" s="107" t="s">
        <v>171</v>
      </c>
      <c r="B5" s="210" t="s">
        <v>182</v>
      </c>
      <c r="C5" s="148">
        <v>10</v>
      </c>
      <c r="D5" s="107" t="s">
        <v>139</v>
      </c>
      <c r="E5" s="107"/>
      <c r="F5" s="162">
        <v>28.5</v>
      </c>
      <c r="G5" s="212"/>
      <c r="H5" s="213"/>
      <c r="I5" s="214"/>
      <c r="J5" s="215"/>
      <c r="K5" s="216"/>
      <c r="L5" s="217"/>
      <c r="M5" s="218"/>
      <c r="N5" s="219"/>
      <c r="O5" s="224"/>
      <c r="P5" s="220"/>
      <c r="Q5" s="221"/>
      <c r="R5" s="222"/>
      <c r="S5" s="223"/>
      <c r="T5" s="165">
        <f t="shared" ref="T5:T15" si="0">SUM(G5,H5,J5,K5,L5,M5,N5,O5,P5,R5,Q5,S5)</f>
        <v>0</v>
      </c>
      <c r="U5" s="109">
        <f t="shared" ref="U5:U15" si="1">T5*C5</f>
        <v>0</v>
      </c>
      <c r="V5" s="110">
        <f t="shared" ref="V5:V15" si="2">T5*E5</f>
        <v>0</v>
      </c>
      <c r="W5" s="111">
        <f t="shared" ref="W5:W15" si="3">T5*F5</f>
        <v>0</v>
      </c>
    </row>
    <row r="6" spans="1:23" ht="18.75" x14ac:dyDescent="0.3">
      <c r="A6" s="107" t="s">
        <v>172</v>
      </c>
      <c r="B6" s="210" t="s">
        <v>183</v>
      </c>
      <c r="C6" s="148">
        <v>11</v>
      </c>
      <c r="D6" s="107" t="s">
        <v>193</v>
      </c>
      <c r="E6" s="107"/>
      <c r="F6" s="162">
        <v>57</v>
      </c>
      <c r="G6" s="212"/>
      <c r="H6" s="213"/>
      <c r="I6" s="214"/>
      <c r="J6" s="215"/>
      <c r="K6" s="216"/>
      <c r="L6" s="217"/>
      <c r="M6" s="218"/>
      <c r="N6" s="219"/>
      <c r="O6" s="224"/>
      <c r="P6" s="220"/>
      <c r="Q6" s="221"/>
      <c r="R6" s="222"/>
      <c r="S6" s="223"/>
      <c r="T6" s="165">
        <f t="shared" si="0"/>
        <v>0</v>
      </c>
      <c r="U6" s="109">
        <f t="shared" si="1"/>
        <v>0</v>
      </c>
      <c r="V6" s="110">
        <f t="shared" si="2"/>
        <v>0</v>
      </c>
      <c r="W6" s="111">
        <f t="shared" si="3"/>
        <v>0</v>
      </c>
    </row>
    <row r="7" spans="1:23" ht="18.75" x14ac:dyDescent="0.3">
      <c r="A7" s="107" t="s">
        <v>173</v>
      </c>
      <c r="B7" s="210" t="s">
        <v>185</v>
      </c>
      <c r="C7" s="148">
        <v>8</v>
      </c>
      <c r="D7" s="107" t="s">
        <v>125</v>
      </c>
      <c r="E7" s="107"/>
      <c r="F7" s="162">
        <v>84</v>
      </c>
      <c r="G7" s="212"/>
      <c r="H7" s="213"/>
      <c r="I7" s="214"/>
      <c r="J7" s="215"/>
      <c r="K7" s="216"/>
      <c r="L7" s="217"/>
      <c r="M7" s="218"/>
      <c r="N7" s="219"/>
      <c r="O7" s="224"/>
      <c r="P7" s="220"/>
      <c r="Q7" s="221"/>
      <c r="R7" s="222"/>
      <c r="S7" s="223"/>
      <c r="T7" s="165">
        <f t="shared" si="0"/>
        <v>0</v>
      </c>
      <c r="U7" s="109">
        <f t="shared" si="1"/>
        <v>0</v>
      </c>
      <c r="V7" s="110">
        <f t="shared" si="2"/>
        <v>0</v>
      </c>
      <c r="W7" s="111">
        <f t="shared" si="3"/>
        <v>0</v>
      </c>
    </row>
    <row r="8" spans="1:23" ht="18.75" x14ac:dyDescent="0.3">
      <c r="A8" s="107" t="s">
        <v>174</v>
      </c>
      <c r="B8" s="210" t="s">
        <v>186</v>
      </c>
      <c r="C8" s="148">
        <v>6</v>
      </c>
      <c r="D8" s="107" t="s">
        <v>158</v>
      </c>
      <c r="E8" s="107"/>
      <c r="F8" s="162">
        <v>147</v>
      </c>
      <c r="G8" s="212"/>
      <c r="H8" s="213"/>
      <c r="I8" s="214"/>
      <c r="J8" s="215"/>
      <c r="K8" s="216"/>
      <c r="L8" s="217"/>
      <c r="M8" s="218"/>
      <c r="N8" s="219"/>
      <c r="O8" s="224"/>
      <c r="P8" s="220"/>
      <c r="Q8" s="221"/>
      <c r="R8" s="222"/>
      <c r="S8" s="223"/>
      <c r="T8" s="165">
        <f t="shared" si="0"/>
        <v>0</v>
      </c>
      <c r="U8" s="109">
        <f t="shared" si="1"/>
        <v>0</v>
      </c>
      <c r="V8" s="110">
        <f t="shared" si="2"/>
        <v>0</v>
      </c>
      <c r="W8" s="111">
        <f t="shared" si="3"/>
        <v>0</v>
      </c>
    </row>
    <row r="9" spans="1:23" ht="18.75" x14ac:dyDescent="0.3">
      <c r="A9" s="107" t="s">
        <v>175</v>
      </c>
      <c r="B9" s="210" t="s">
        <v>187</v>
      </c>
      <c r="C9" s="148">
        <v>7</v>
      </c>
      <c r="D9" s="107" t="s">
        <v>194</v>
      </c>
      <c r="E9" s="107"/>
      <c r="F9" s="162">
        <v>132</v>
      </c>
      <c r="G9" s="212"/>
      <c r="H9" s="213"/>
      <c r="I9" s="214"/>
      <c r="J9" s="215"/>
      <c r="K9" s="216"/>
      <c r="L9" s="217"/>
      <c r="M9" s="218"/>
      <c r="N9" s="219"/>
      <c r="O9" s="224"/>
      <c r="P9" s="220"/>
      <c r="Q9" s="221"/>
      <c r="R9" s="222"/>
      <c r="S9" s="223"/>
      <c r="T9" s="165">
        <f t="shared" si="0"/>
        <v>0</v>
      </c>
      <c r="U9" s="109">
        <f t="shared" si="1"/>
        <v>0</v>
      </c>
      <c r="V9" s="110">
        <f t="shared" si="2"/>
        <v>0</v>
      </c>
      <c r="W9" s="111">
        <f t="shared" si="3"/>
        <v>0</v>
      </c>
    </row>
    <row r="10" spans="1:23" ht="18.75" x14ac:dyDescent="0.3">
      <c r="A10" s="107" t="s">
        <v>176</v>
      </c>
      <c r="B10" s="210" t="s">
        <v>188</v>
      </c>
      <c r="C10" s="148">
        <v>9</v>
      </c>
      <c r="D10" s="107" t="s">
        <v>195</v>
      </c>
      <c r="E10" s="107"/>
      <c r="F10" s="162">
        <v>231</v>
      </c>
      <c r="G10" s="212"/>
      <c r="H10" s="213"/>
      <c r="I10" s="214"/>
      <c r="J10" s="215"/>
      <c r="K10" s="216"/>
      <c r="L10" s="217"/>
      <c r="M10" s="218"/>
      <c r="N10" s="219"/>
      <c r="O10" s="224"/>
      <c r="P10" s="220"/>
      <c r="Q10" s="221"/>
      <c r="R10" s="222"/>
      <c r="S10" s="223"/>
      <c r="T10" s="165">
        <f t="shared" si="0"/>
        <v>0</v>
      </c>
      <c r="U10" s="109">
        <f t="shared" si="1"/>
        <v>0</v>
      </c>
      <c r="V10" s="110">
        <f t="shared" si="2"/>
        <v>0</v>
      </c>
      <c r="W10" s="111">
        <f t="shared" si="3"/>
        <v>0</v>
      </c>
    </row>
    <row r="11" spans="1:23" ht="18.75" x14ac:dyDescent="0.3">
      <c r="A11" s="107" t="s">
        <v>177</v>
      </c>
      <c r="B11" s="210" t="s">
        <v>189</v>
      </c>
      <c r="C11" s="148">
        <v>4</v>
      </c>
      <c r="D11" s="107" t="s">
        <v>196</v>
      </c>
      <c r="E11" s="107"/>
      <c r="F11" s="162">
        <v>180</v>
      </c>
      <c r="G11" s="212"/>
      <c r="H11" s="213"/>
      <c r="I11" s="214"/>
      <c r="J11" s="215"/>
      <c r="K11" s="216"/>
      <c r="L11" s="217"/>
      <c r="M11" s="218"/>
      <c r="N11" s="219"/>
      <c r="O11" s="224"/>
      <c r="P11" s="220"/>
      <c r="Q11" s="221"/>
      <c r="R11" s="222"/>
      <c r="S11" s="223"/>
      <c r="T11" s="165">
        <f t="shared" si="0"/>
        <v>0</v>
      </c>
      <c r="U11" s="109">
        <f t="shared" si="1"/>
        <v>0</v>
      </c>
      <c r="V11" s="110">
        <f t="shared" si="2"/>
        <v>0</v>
      </c>
      <c r="W11" s="111">
        <f t="shared" si="3"/>
        <v>0</v>
      </c>
    </row>
    <row r="12" spans="1:23" ht="18.75" x14ac:dyDescent="0.3">
      <c r="A12" s="107" t="s">
        <v>178</v>
      </c>
      <c r="B12" s="210" t="s">
        <v>190</v>
      </c>
      <c r="C12" s="148">
        <v>4</v>
      </c>
      <c r="D12" s="107" t="s">
        <v>197</v>
      </c>
      <c r="E12" s="107"/>
      <c r="F12" s="162">
        <v>240</v>
      </c>
      <c r="G12" s="212"/>
      <c r="H12" s="213"/>
      <c r="I12" s="214"/>
      <c r="J12" s="215"/>
      <c r="K12" s="216"/>
      <c r="L12" s="217"/>
      <c r="M12" s="218"/>
      <c r="N12" s="219"/>
      <c r="O12" s="224"/>
      <c r="P12" s="220"/>
      <c r="Q12" s="221"/>
      <c r="R12" s="222"/>
      <c r="S12" s="223"/>
      <c r="T12" s="165">
        <f t="shared" si="0"/>
        <v>0</v>
      </c>
      <c r="U12" s="109">
        <f t="shared" si="1"/>
        <v>0</v>
      </c>
      <c r="V12" s="110">
        <f t="shared" si="2"/>
        <v>0</v>
      </c>
      <c r="W12" s="111">
        <f t="shared" si="3"/>
        <v>0</v>
      </c>
    </row>
    <row r="13" spans="1:23" ht="18.75" x14ac:dyDescent="0.3">
      <c r="A13" s="107" t="s">
        <v>179</v>
      </c>
      <c r="B13" s="210" t="s">
        <v>191</v>
      </c>
      <c r="C13" s="148">
        <v>4</v>
      </c>
      <c r="D13" s="107" t="s">
        <v>198</v>
      </c>
      <c r="E13" s="107"/>
      <c r="F13" s="162">
        <v>231</v>
      </c>
      <c r="G13" s="212"/>
      <c r="H13" s="213"/>
      <c r="I13" s="214"/>
      <c r="J13" s="215"/>
      <c r="K13" s="216"/>
      <c r="L13" s="217"/>
      <c r="M13" s="218"/>
      <c r="N13" s="219"/>
      <c r="O13" s="224"/>
      <c r="P13" s="220"/>
      <c r="Q13" s="221"/>
      <c r="R13" s="222"/>
      <c r="S13" s="223"/>
      <c r="T13" s="165">
        <f t="shared" si="0"/>
        <v>0</v>
      </c>
      <c r="U13" s="109">
        <f t="shared" si="1"/>
        <v>0</v>
      </c>
      <c r="V13" s="110">
        <f t="shared" si="2"/>
        <v>0</v>
      </c>
      <c r="W13" s="111">
        <f t="shared" si="3"/>
        <v>0</v>
      </c>
    </row>
    <row r="14" spans="1:23" ht="18.75" x14ac:dyDescent="0.3">
      <c r="A14" s="107" t="s">
        <v>180</v>
      </c>
      <c r="B14" s="210" t="s">
        <v>192</v>
      </c>
      <c r="C14" s="148">
        <v>4</v>
      </c>
      <c r="D14" s="107" t="s">
        <v>198</v>
      </c>
      <c r="E14" s="107"/>
      <c r="F14" s="162">
        <v>255</v>
      </c>
      <c r="G14" s="212"/>
      <c r="H14" s="213"/>
      <c r="I14" s="214"/>
      <c r="J14" s="215"/>
      <c r="K14" s="216"/>
      <c r="L14" s="217"/>
      <c r="M14" s="218"/>
      <c r="N14" s="219"/>
      <c r="O14" s="224"/>
      <c r="P14" s="220"/>
      <c r="Q14" s="221"/>
      <c r="R14" s="222"/>
      <c r="S14" s="223"/>
      <c r="T14" s="165">
        <f t="shared" si="0"/>
        <v>0</v>
      </c>
      <c r="U14" s="109">
        <f t="shared" si="1"/>
        <v>0</v>
      </c>
      <c r="V14" s="110">
        <f t="shared" si="2"/>
        <v>0</v>
      </c>
      <c r="W14" s="111">
        <f t="shared" si="3"/>
        <v>0</v>
      </c>
    </row>
    <row r="15" spans="1:23" ht="18.75" x14ac:dyDescent="0.3">
      <c r="A15" s="107" t="s">
        <v>181</v>
      </c>
      <c r="B15" s="210" t="s">
        <v>184</v>
      </c>
      <c r="C15" s="148">
        <v>71</v>
      </c>
      <c r="D15" s="107" t="s">
        <v>199</v>
      </c>
      <c r="E15" s="107"/>
      <c r="F15" s="162">
        <v>1416</v>
      </c>
      <c r="G15" s="212"/>
      <c r="H15" s="213"/>
      <c r="I15" s="214"/>
      <c r="J15" s="215"/>
      <c r="K15" s="216"/>
      <c r="L15" s="217"/>
      <c r="M15" s="218"/>
      <c r="N15" s="219"/>
      <c r="O15" s="224"/>
      <c r="P15" s="220"/>
      <c r="Q15" s="221"/>
      <c r="R15" s="222"/>
      <c r="S15" s="223"/>
      <c r="T15" s="165">
        <f t="shared" si="0"/>
        <v>0</v>
      </c>
      <c r="U15" s="109">
        <f t="shared" si="1"/>
        <v>0</v>
      </c>
      <c r="V15" s="110">
        <f t="shared" si="2"/>
        <v>0</v>
      </c>
      <c r="W15" s="111">
        <f t="shared" si="3"/>
        <v>0</v>
      </c>
    </row>
    <row r="16" spans="1:23" ht="18.75" x14ac:dyDescent="0.3">
      <c r="A16" s="208" t="s">
        <v>37</v>
      </c>
      <c r="B16" s="206" t="s">
        <v>205</v>
      </c>
      <c r="C16" s="209">
        <v>48</v>
      </c>
      <c r="D16" s="107" t="s">
        <v>38</v>
      </c>
      <c r="E16" s="108">
        <v>24</v>
      </c>
      <c r="F16" s="163">
        <v>540</v>
      </c>
      <c r="G16" s="212"/>
      <c r="H16" s="213"/>
      <c r="I16" s="214"/>
      <c r="J16" s="215"/>
      <c r="K16" s="216"/>
      <c r="L16" s="217"/>
      <c r="M16" s="218"/>
      <c r="N16" s="219"/>
      <c r="O16" s="224"/>
      <c r="P16" s="115"/>
      <c r="Q16" s="221"/>
      <c r="R16" s="222"/>
      <c r="S16" s="223"/>
      <c r="T16" s="165">
        <f>SUM(G16,H16,J16,K16,L16,M16,N16,O16,P16,R16,Q16,S16)</f>
        <v>0</v>
      </c>
      <c r="U16" s="109">
        <f>T16*C16</f>
        <v>0</v>
      </c>
      <c r="V16" s="110">
        <f>T16*E16</f>
        <v>0</v>
      </c>
      <c r="W16" s="111">
        <f>T16*F16</f>
        <v>0</v>
      </c>
    </row>
    <row r="17" spans="1:23" ht="18.75" x14ac:dyDescent="0.3">
      <c r="A17" s="112" t="s">
        <v>99</v>
      </c>
      <c r="B17" s="211" t="s">
        <v>204</v>
      </c>
      <c r="C17" s="113">
        <v>51</v>
      </c>
      <c r="D17" s="113" t="s">
        <v>100</v>
      </c>
      <c r="E17" s="114">
        <v>50</v>
      </c>
      <c r="F17" s="164">
        <v>1125</v>
      </c>
      <c r="G17" s="212"/>
      <c r="H17" s="213"/>
      <c r="I17" s="214"/>
      <c r="J17" s="215"/>
      <c r="K17" s="216"/>
      <c r="L17" s="217"/>
      <c r="M17" s="218"/>
      <c r="N17" s="219"/>
      <c r="O17" s="224"/>
      <c r="P17" s="115"/>
      <c r="Q17" s="221"/>
      <c r="R17" s="222"/>
      <c r="S17" s="223"/>
      <c r="T17" s="166">
        <f>SUM(G17,H17,J17,K17,L17,M17,N17,O17,P17,R17,Q17,S17)</f>
        <v>0</v>
      </c>
      <c r="U17" s="115">
        <f>T17*C17</f>
        <v>0</v>
      </c>
      <c r="V17" s="116">
        <f>T17*E17</f>
        <v>0</v>
      </c>
      <c r="W17" s="117">
        <f>T17*F17</f>
        <v>0</v>
      </c>
    </row>
    <row r="18" spans="1:23" ht="19.5" thickBot="1" x14ac:dyDescent="0.35">
      <c r="A18" s="35"/>
      <c r="B18" s="17"/>
      <c r="C18" s="17"/>
      <c r="D18" s="17"/>
      <c r="E18" s="17"/>
      <c r="F18" s="158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8"/>
      <c r="W18" s="38"/>
    </row>
    <row r="19" spans="1:23" ht="20.25" thickTop="1" thickBot="1" x14ac:dyDescent="0.35">
      <c r="A19" s="35"/>
      <c r="B19" s="17"/>
      <c r="C19" s="17"/>
      <c r="D19" s="17"/>
      <c r="E19" s="17"/>
      <c r="F19" s="159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190" t="s">
        <v>15</v>
      </c>
      <c r="R19" s="188"/>
      <c r="S19" s="189"/>
      <c r="T19" s="40">
        <f>SUM(T5:T17)</f>
        <v>0</v>
      </c>
      <c r="U19" s="40">
        <f>SUM(U5:U17)</f>
        <v>0</v>
      </c>
      <c r="V19" s="40">
        <f>SUM(V5:V17)</f>
        <v>0</v>
      </c>
      <c r="W19" s="41">
        <f>SUM(W5:W17)</f>
        <v>0</v>
      </c>
    </row>
    <row r="20" spans="1:23" ht="19.5" thickTop="1" x14ac:dyDescent="0.3">
      <c r="A20" s="35" t="s">
        <v>70</v>
      </c>
      <c r="B20" s="172" t="s">
        <v>203</v>
      </c>
      <c r="C20" s="17"/>
      <c r="D20" s="17"/>
      <c r="E20" s="17"/>
      <c r="F20" s="160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8"/>
      <c r="W20" s="38"/>
    </row>
    <row r="21" spans="1:23" ht="18.75" x14ac:dyDescent="0.3">
      <c r="A21" s="35"/>
      <c r="B21" s="17"/>
      <c r="C21" s="17"/>
      <c r="D21" s="17"/>
      <c r="E21" s="17"/>
      <c r="F21" s="158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8"/>
      <c r="W21" s="38"/>
    </row>
  </sheetData>
  <mergeCells count="4">
    <mergeCell ref="A1:B2"/>
    <mergeCell ref="L2:N2"/>
    <mergeCell ref="Q3:S3"/>
    <mergeCell ref="Q19:S19"/>
  </mergeCells>
  <conditionalFormatting sqref="G4:S15 G16:O17 Q16:S17">
    <cfRule type="colorScale" priority="2">
      <colorScale>
        <cfvo type="min"/>
        <cfvo type="max"/>
        <color rgb="FF57BB8A"/>
        <color rgb="FFFFFFFF"/>
      </colorScale>
    </cfRule>
  </conditionalFormatting>
  <hyperlinks>
    <hyperlink ref="B20" r:id="rId1" xr:uid="{BBBE7D95-694B-EF4C-AB8A-248CAEAB9FED}"/>
  </hyperlinks>
  <pageMargins left="0.7" right="0.7" top="0.78740157499999996" bottom="0.78740157499999996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A187-9B5B-DC41-A05F-111A86934B63}">
  <dimension ref="A1:JB82"/>
  <sheetViews>
    <sheetView topLeftCell="A4" workbookViewId="0">
      <selection activeCell="W19" sqref="W19"/>
    </sheetView>
  </sheetViews>
  <sheetFormatPr baseColWidth="10" defaultColWidth="10.7109375" defaultRowHeight="15.75" x14ac:dyDescent="0.25"/>
  <cols>
    <col min="1" max="1" width="11.140625" customWidth="1"/>
    <col min="2" max="2" width="12.5703125" customWidth="1"/>
    <col min="3" max="3" width="20.7109375" customWidth="1"/>
    <col min="4" max="4" width="13.85546875" style="55" customWidth="1"/>
    <col min="5" max="5" width="10.7109375" style="55"/>
    <col min="6" max="6" width="13.42578125" style="55" customWidth="1"/>
    <col min="7" max="8" width="5.7109375" style="53" customWidth="1"/>
    <col min="9" max="9" width="5.7109375" customWidth="1"/>
    <col min="10" max="10" width="5.7109375" style="53" customWidth="1"/>
    <col min="11" max="11" width="5.7109375" style="97" customWidth="1"/>
    <col min="12" max="15" width="5.7109375" style="53" customWidth="1"/>
    <col min="16" max="16" width="5.7109375" style="93" customWidth="1"/>
    <col min="17" max="17" width="5.7109375" style="53" customWidth="1"/>
    <col min="18" max="18" width="5.7109375" style="93" customWidth="1"/>
    <col min="19" max="19" width="5.7109375" style="53" customWidth="1"/>
    <col min="20" max="20" width="5.42578125" style="53" customWidth="1"/>
    <col min="21" max="21" width="5.7109375" style="53" customWidth="1"/>
    <col min="22" max="22" width="9.7109375" style="53" customWidth="1"/>
    <col min="23" max="23" width="13.42578125" style="53" customWidth="1"/>
    <col min="24" max="24" width="7.140625" style="53" customWidth="1"/>
    <col min="25" max="25" width="14.5703125" customWidth="1"/>
    <col min="26" max="26" width="20.28515625" customWidth="1"/>
    <col min="16377" max="16384" width="11.42578125" customWidth="1"/>
  </cols>
  <sheetData>
    <row r="1" spans="1:24" x14ac:dyDescent="0.25">
      <c r="A1" s="186"/>
      <c r="B1" s="181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5"/>
    </row>
    <row r="2" spans="1:24" ht="19.5" thickBot="1" x14ac:dyDescent="0.35">
      <c r="A2" s="181"/>
      <c r="B2" s="181"/>
      <c r="C2" s="14"/>
      <c r="D2" s="14"/>
      <c r="E2" s="14"/>
      <c r="F2" s="14"/>
      <c r="G2" s="14"/>
      <c r="H2" s="14"/>
      <c r="I2" s="14"/>
      <c r="J2" s="16"/>
      <c r="K2" s="14"/>
      <c r="L2" s="181"/>
      <c r="M2" s="181"/>
      <c r="N2" s="181"/>
      <c r="O2"/>
      <c r="P2"/>
      <c r="Q2"/>
      <c r="R2"/>
      <c r="S2"/>
      <c r="T2"/>
      <c r="U2"/>
      <c r="V2" s="14"/>
      <c r="W2" s="14"/>
      <c r="X2" s="14"/>
    </row>
    <row r="3" spans="1:24" ht="20.25" thickTop="1" thickBot="1" x14ac:dyDescent="0.35">
      <c r="A3" s="14"/>
      <c r="B3" s="17"/>
      <c r="C3" s="14"/>
      <c r="D3" s="14"/>
      <c r="E3" s="14"/>
      <c r="F3" s="144"/>
      <c r="G3" s="19"/>
      <c r="H3" s="14"/>
      <c r="I3" s="19"/>
      <c r="J3" s="19"/>
      <c r="K3" s="19"/>
      <c r="L3" s="19"/>
      <c r="M3" s="19"/>
      <c r="N3" s="19"/>
      <c r="O3" s="19"/>
      <c r="P3" s="19"/>
      <c r="Q3" s="187" t="s">
        <v>130</v>
      </c>
      <c r="R3" s="188"/>
      <c r="S3" s="189"/>
      <c r="T3" s="19"/>
      <c r="U3" s="19"/>
      <c r="V3" s="19"/>
      <c r="W3" s="14"/>
      <c r="X3" s="14"/>
    </row>
    <row r="4" spans="1:24" ht="56.25" thickTop="1" x14ac:dyDescent="0.3">
      <c r="A4" s="20" t="s">
        <v>20</v>
      </c>
      <c r="B4" s="20" t="s">
        <v>21</v>
      </c>
      <c r="C4" s="21" t="s">
        <v>22</v>
      </c>
      <c r="D4" s="20" t="s">
        <v>23</v>
      </c>
      <c r="E4" s="20" t="s">
        <v>24</v>
      </c>
      <c r="F4" s="20" t="s">
        <v>25</v>
      </c>
      <c r="G4" s="22" t="s">
        <v>160</v>
      </c>
      <c r="H4" s="23" t="s">
        <v>162</v>
      </c>
      <c r="I4" s="24" t="s">
        <v>166</v>
      </c>
      <c r="J4" s="25" t="s">
        <v>26</v>
      </c>
      <c r="K4" s="26" t="s">
        <v>36</v>
      </c>
      <c r="L4" s="27" t="s">
        <v>27</v>
      </c>
      <c r="M4" s="119" t="s">
        <v>28</v>
      </c>
      <c r="N4" s="120" t="s">
        <v>167</v>
      </c>
      <c r="O4" s="121" t="s">
        <v>29</v>
      </c>
      <c r="P4" s="122" t="s">
        <v>169</v>
      </c>
      <c r="Q4" s="123" t="s">
        <v>30</v>
      </c>
      <c r="R4" s="124" t="s">
        <v>31</v>
      </c>
      <c r="S4" s="125" t="s">
        <v>32</v>
      </c>
      <c r="T4" s="28" t="s">
        <v>13</v>
      </c>
      <c r="U4" s="29" t="s">
        <v>14</v>
      </c>
      <c r="V4" s="21" t="s">
        <v>33</v>
      </c>
      <c r="W4" s="21" t="s">
        <v>34</v>
      </c>
      <c r="X4" s="30"/>
    </row>
    <row r="5" spans="1:24" ht="18.75" x14ac:dyDescent="0.3">
      <c r="A5" s="20" t="s">
        <v>133</v>
      </c>
      <c r="B5" s="145" t="s">
        <v>138</v>
      </c>
      <c r="C5" s="21">
        <v>3</v>
      </c>
      <c r="D5" s="20" t="s">
        <v>139</v>
      </c>
      <c r="E5" s="20"/>
      <c r="F5" s="140">
        <v>279</v>
      </c>
      <c r="G5" s="225"/>
      <c r="H5" s="226"/>
      <c r="I5" s="227"/>
      <c r="J5" s="228"/>
      <c r="K5" s="229"/>
      <c r="L5" s="230"/>
      <c r="M5" s="218"/>
      <c r="N5" s="219"/>
      <c r="O5" s="224"/>
      <c r="P5" s="220"/>
      <c r="Q5" s="221"/>
      <c r="R5" s="222"/>
      <c r="S5" s="223"/>
      <c r="T5" s="28">
        <f>SUM(G5:S5)</f>
        <v>0</v>
      </c>
      <c r="U5" s="29">
        <f>T5*C5</f>
        <v>0</v>
      </c>
      <c r="V5" s="21">
        <f>T5*E5</f>
        <v>0</v>
      </c>
      <c r="W5" s="142">
        <f>T5*F5</f>
        <v>0</v>
      </c>
      <c r="X5" s="30"/>
    </row>
    <row r="6" spans="1:24" ht="18.75" x14ac:dyDescent="0.3">
      <c r="A6" s="20" t="s">
        <v>140</v>
      </c>
      <c r="B6" s="145" t="s">
        <v>137</v>
      </c>
      <c r="C6" s="21">
        <v>6</v>
      </c>
      <c r="D6" s="20" t="s">
        <v>139</v>
      </c>
      <c r="E6" s="20"/>
      <c r="F6" s="140">
        <v>589</v>
      </c>
      <c r="G6" s="225"/>
      <c r="H6" s="226"/>
      <c r="I6" s="227"/>
      <c r="J6" s="228"/>
      <c r="K6" s="229"/>
      <c r="L6" s="230"/>
      <c r="M6" s="218"/>
      <c r="N6" s="219"/>
      <c r="O6" s="224"/>
      <c r="P6" s="220"/>
      <c r="Q6" s="221"/>
      <c r="R6" s="222"/>
      <c r="S6" s="223"/>
      <c r="T6" s="28">
        <f t="shared" ref="T6:T14" si="0">SUM(G6:S6)</f>
        <v>0</v>
      </c>
      <c r="U6" s="29">
        <f t="shared" ref="U6:U14" si="1">T6*C6</f>
        <v>0</v>
      </c>
      <c r="V6" s="21">
        <f t="shared" ref="V6:V14" si="2">T6*E6</f>
        <v>0</v>
      </c>
      <c r="W6" s="142">
        <f t="shared" ref="W6:W14" si="3">T6*F6</f>
        <v>0</v>
      </c>
      <c r="X6" s="30"/>
    </row>
    <row r="7" spans="1:24" ht="18.75" x14ac:dyDescent="0.3">
      <c r="A7" s="20" t="s">
        <v>141</v>
      </c>
      <c r="B7" s="145" t="s">
        <v>142</v>
      </c>
      <c r="C7" s="21">
        <v>5</v>
      </c>
      <c r="D7" s="20" t="s">
        <v>111</v>
      </c>
      <c r="E7" s="20"/>
      <c r="F7" s="140">
        <v>849</v>
      </c>
      <c r="G7" s="225"/>
      <c r="H7" s="226"/>
      <c r="I7" s="227"/>
      <c r="J7" s="228"/>
      <c r="K7" s="229"/>
      <c r="L7" s="230"/>
      <c r="M7" s="218"/>
      <c r="N7" s="219"/>
      <c r="O7" s="224"/>
      <c r="P7" s="220"/>
      <c r="Q7" s="221"/>
      <c r="R7" s="222"/>
      <c r="S7" s="223"/>
      <c r="T7" s="28">
        <f t="shared" si="0"/>
        <v>0</v>
      </c>
      <c r="U7" s="29">
        <f t="shared" si="1"/>
        <v>0</v>
      </c>
      <c r="V7" s="21">
        <f t="shared" si="2"/>
        <v>0</v>
      </c>
      <c r="W7" s="142">
        <f t="shared" si="3"/>
        <v>0</v>
      </c>
      <c r="X7" s="30"/>
    </row>
    <row r="8" spans="1:24" ht="18.75" x14ac:dyDescent="0.3">
      <c r="A8" s="20" t="s">
        <v>143</v>
      </c>
      <c r="B8" s="145" t="s">
        <v>144</v>
      </c>
      <c r="C8" s="21">
        <v>2</v>
      </c>
      <c r="D8" s="20" t="s">
        <v>125</v>
      </c>
      <c r="E8" s="20"/>
      <c r="F8" s="140">
        <v>449</v>
      </c>
      <c r="G8" s="225"/>
      <c r="H8" s="226"/>
      <c r="I8" s="227"/>
      <c r="J8" s="228"/>
      <c r="K8" s="229"/>
      <c r="L8" s="230"/>
      <c r="M8" s="218"/>
      <c r="N8" s="219"/>
      <c r="O8" s="224"/>
      <c r="P8" s="220"/>
      <c r="Q8" s="221"/>
      <c r="R8" s="222"/>
      <c r="S8" s="223"/>
      <c r="T8" s="28">
        <f t="shared" si="0"/>
        <v>0</v>
      </c>
      <c r="U8" s="29">
        <f t="shared" si="1"/>
        <v>0</v>
      </c>
      <c r="V8" s="21">
        <f t="shared" si="2"/>
        <v>0</v>
      </c>
      <c r="W8" s="142">
        <f t="shared" si="3"/>
        <v>0</v>
      </c>
      <c r="X8" s="30"/>
    </row>
    <row r="9" spans="1:24" ht="18.75" x14ac:dyDescent="0.3">
      <c r="A9" s="20" t="s">
        <v>145</v>
      </c>
      <c r="B9" s="145" t="s">
        <v>146</v>
      </c>
      <c r="C9" s="21">
        <v>2</v>
      </c>
      <c r="D9" s="20" t="s">
        <v>158</v>
      </c>
      <c r="E9" s="20"/>
      <c r="F9" s="140">
        <v>469</v>
      </c>
      <c r="G9" s="225"/>
      <c r="H9" s="226"/>
      <c r="I9" s="227"/>
      <c r="J9" s="228"/>
      <c r="K9" s="229"/>
      <c r="L9" s="230"/>
      <c r="M9" s="218"/>
      <c r="N9" s="219"/>
      <c r="O9" s="224"/>
      <c r="P9" s="220"/>
      <c r="Q9" s="221"/>
      <c r="R9" s="222"/>
      <c r="S9" s="223"/>
      <c r="T9" s="28">
        <f t="shared" si="0"/>
        <v>0</v>
      </c>
      <c r="U9" s="29">
        <f t="shared" si="1"/>
        <v>0</v>
      </c>
      <c r="V9" s="21">
        <f t="shared" si="2"/>
        <v>0</v>
      </c>
      <c r="W9" s="142">
        <f t="shared" si="3"/>
        <v>0</v>
      </c>
      <c r="X9" s="30"/>
    </row>
    <row r="10" spans="1:24" ht="18.75" x14ac:dyDescent="0.3">
      <c r="A10" s="20" t="s">
        <v>147</v>
      </c>
      <c r="B10" s="145" t="s">
        <v>148</v>
      </c>
      <c r="C10" s="21">
        <v>2</v>
      </c>
      <c r="D10" s="20" t="s">
        <v>158</v>
      </c>
      <c r="E10" s="20"/>
      <c r="F10" s="140">
        <v>469</v>
      </c>
      <c r="G10" s="225"/>
      <c r="H10" s="226"/>
      <c r="I10" s="227"/>
      <c r="J10" s="228"/>
      <c r="K10" s="229"/>
      <c r="L10" s="230"/>
      <c r="M10" s="218"/>
      <c r="N10" s="219"/>
      <c r="O10" s="224"/>
      <c r="P10" s="220"/>
      <c r="Q10" s="221"/>
      <c r="R10" s="222"/>
      <c r="S10" s="223"/>
      <c r="T10" s="28">
        <f t="shared" si="0"/>
        <v>0</v>
      </c>
      <c r="U10" s="29">
        <f t="shared" si="1"/>
        <v>0</v>
      </c>
      <c r="V10" s="21">
        <f t="shared" si="2"/>
        <v>0</v>
      </c>
      <c r="W10" s="142">
        <f t="shared" si="3"/>
        <v>0</v>
      </c>
      <c r="X10" s="30"/>
    </row>
    <row r="11" spans="1:24" ht="18.75" x14ac:dyDescent="0.3">
      <c r="A11" s="20" t="s">
        <v>149</v>
      </c>
      <c r="B11" s="145" t="s">
        <v>150</v>
      </c>
      <c r="C11" s="21">
        <v>2</v>
      </c>
      <c r="D11" s="20" t="s">
        <v>158</v>
      </c>
      <c r="E11" s="20"/>
      <c r="F11" s="140">
        <v>469</v>
      </c>
      <c r="G11" s="225"/>
      <c r="H11" s="226"/>
      <c r="I11" s="227"/>
      <c r="J11" s="228"/>
      <c r="K11" s="229"/>
      <c r="L11" s="230"/>
      <c r="M11" s="218"/>
      <c r="N11" s="219"/>
      <c r="O11" s="224"/>
      <c r="P11" s="220"/>
      <c r="Q11" s="221"/>
      <c r="R11" s="222"/>
      <c r="S11" s="223"/>
      <c r="T11" s="28">
        <f t="shared" si="0"/>
        <v>0</v>
      </c>
      <c r="U11" s="29">
        <f t="shared" si="1"/>
        <v>0</v>
      </c>
      <c r="V11" s="21">
        <f t="shared" si="2"/>
        <v>0</v>
      </c>
      <c r="W11" s="142">
        <f t="shared" si="3"/>
        <v>0</v>
      </c>
      <c r="X11" s="30"/>
    </row>
    <row r="12" spans="1:24" ht="18.75" x14ac:dyDescent="0.3">
      <c r="A12" s="20" t="s">
        <v>151</v>
      </c>
      <c r="B12" s="145" t="s">
        <v>152</v>
      </c>
      <c r="C12" s="21">
        <v>2</v>
      </c>
      <c r="D12" s="20" t="s">
        <v>158</v>
      </c>
      <c r="E12" s="20"/>
      <c r="F12" s="140">
        <v>469</v>
      </c>
      <c r="G12" s="225"/>
      <c r="H12" s="226"/>
      <c r="I12" s="227"/>
      <c r="J12" s="228"/>
      <c r="K12" s="229"/>
      <c r="L12" s="230"/>
      <c r="M12" s="218"/>
      <c r="N12" s="219"/>
      <c r="O12" s="224"/>
      <c r="P12" s="220"/>
      <c r="Q12" s="221"/>
      <c r="R12" s="222"/>
      <c r="S12" s="223"/>
      <c r="T12" s="28">
        <f t="shared" si="0"/>
        <v>0</v>
      </c>
      <c r="U12" s="29">
        <f t="shared" si="1"/>
        <v>0</v>
      </c>
      <c r="V12" s="21">
        <f t="shared" si="2"/>
        <v>0</v>
      </c>
      <c r="W12" s="142">
        <f t="shared" si="3"/>
        <v>0</v>
      </c>
      <c r="X12" s="30"/>
    </row>
    <row r="13" spans="1:24" ht="18.75" x14ac:dyDescent="0.3">
      <c r="A13" s="20" t="s">
        <v>153</v>
      </c>
      <c r="B13" s="145" t="s">
        <v>154</v>
      </c>
      <c r="C13" s="21">
        <v>2</v>
      </c>
      <c r="D13" s="20" t="s">
        <v>158</v>
      </c>
      <c r="E13" s="20"/>
      <c r="F13" s="140">
        <v>499</v>
      </c>
      <c r="G13" s="225"/>
      <c r="H13" s="226"/>
      <c r="I13" s="227"/>
      <c r="J13" s="228"/>
      <c r="K13" s="229"/>
      <c r="L13" s="230"/>
      <c r="M13" s="218"/>
      <c r="N13" s="219"/>
      <c r="O13" s="224"/>
      <c r="P13" s="220"/>
      <c r="Q13" s="221"/>
      <c r="R13" s="222"/>
      <c r="S13" s="223"/>
      <c r="T13" s="28">
        <f t="shared" si="0"/>
        <v>0</v>
      </c>
      <c r="U13" s="29">
        <f t="shared" si="1"/>
        <v>0</v>
      </c>
      <c r="V13" s="21">
        <f t="shared" si="2"/>
        <v>0</v>
      </c>
      <c r="W13" s="142">
        <f t="shared" si="3"/>
        <v>0</v>
      </c>
      <c r="X13" s="30"/>
    </row>
    <row r="14" spans="1:24" ht="18.75" x14ac:dyDescent="0.3">
      <c r="A14" s="20" t="s">
        <v>155</v>
      </c>
      <c r="B14" s="20" t="s">
        <v>156</v>
      </c>
      <c r="C14" s="21">
        <v>26</v>
      </c>
      <c r="D14" s="20" t="s">
        <v>157</v>
      </c>
      <c r="E14" s="20"/>
      <c r="F14" s="140">
        <v>4499</v>
      </c>
      <c r="G14" s="225"/>
      <c r="H14" s="226"/>
      <c r="I14" s="227"/>
      <c r="J14" s="228"/>
      <c r="K14" s="229"/>
      <c r="L14" s="230"/>
      <c r="M14" s="218"/>
      <c r="N14" s="219"/>
      <c r="O14" s="224"/>
      <c r="P14" s="220"/>
      <c r="Q14" s="221"/>
      <c r="R14" s="222"/>
      <c r="S14" s="223"/>
      <c r="T14" s="28">
        <f t="shared" si="0"/>
        <v>0</v>
      </c>
      <c r="U14" s="29">
        <f t="shared" si="1"/>
        <v>0</v>
      </c>
      <c r="V14" s="21">
        <f t="shared" si="2"/>
        <v>0</v>
      </c>
      <c r="W14" s="142">
        <f t="shared" si="3"/>
        <v>0</v>
      </c>
      <c r="X14" s="30"/>
    </row>
    <row r="15" spans="1:24" ht="15.75" customHeight="1" x14ac:dyDescent="0.25">
      <c r="A15" s="126" t="s">
        <v>159</v>
      </c>
      <c r="B15" s="126"/>
      <c r="C15" s="127"/>
      <c r="D15" s="126"/>
      <c r="E15" s="126"/>
      <c r="F15" s="141"/>
      <c r="G15" s="128"/>
      <c r="H15" s="128"/>
      <c r="I15" s="128"/>
      <c r="J15" s="129"/>
      <c r="K15" s="128"/>
      <c r="L15" s="130"/>
      <c r="M15" s="131"/>
      <c r="N15" s="131"/>
      <c r="O15" s="131"/>
      <c r="P15" s="131"/>
      <c r="Q15" s="131"/>
      <c r="R15" s="131"/>
      <c r="S15" s="131"/>
      <c r="T15" s="118">
        <f>SUM(T5:T14)</f>
        <v>0</v>
      </c>
      <c r="U15" s="118">
        <f t="shared" ref="U15:W15" si="4">SUM(U5:U14)</f>
        <v>0</v>
      </c>
      <c r="V15" s="118">
        <f t="shared" si="4"/>
        <v>0</v>
      </c>
      <c r="W15" s="143">
        <f t="shared" si="4"/>
        <v>0</v>
      </c>
      <c r="X15" s="30"/>
    </row>
    <row r="16" spans="1:24" ht="78" customHeight="1" x14ac:dyDescent="0.2">
      <c r="A16" s="92" t="s">
        <v>68</v>
      </c>
      <c r="B16" s="173" t="s">
        <v>203</v>
      </c>
      <c r="E16" s="73"/>
      <c r="F16" s="73"/>
      <c r="K16" s="53"/>
      <c r="V16"/>
      <c r="W16"/>
      <c r="X16"/>
    </row>
    <row r="17" spans="1:262" s="74" customFormat="1" ht="15" x14ac:dyDescent="0.2">
      <c r="A17" s="192"/>
      <c r="B17" s="192"/>
      <c r="C17" s="192"/>
      <c r="D17" s="55"/>
      <c r="E17" s="73"/>
      <c r="F17" s="73"/>
      <c r="G17" s="53"/>
      <c r="H17" s="53"/>
      <c r="I17"/>
      <c r="J17" s="53"/>
      <c r="K17" s="53"/>
      <c r="L17" s="53"/>
      <c r="M17" s="53"/>
      <c r="N17" s="53"/>
      <c r="O17" s="53"/>
      <c r="P17" s="93"/>
      <c r="Q17" s="53"/>
      <c r="R17" s="93"/>
      <c r="S17" s="53"/>
      <c r="T17" s="53"/>
      <c r="U17" s="53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</row>
    <row r="18" spans="1:262" x14ac:dyDescent="0.25">
      <c r="A18" s="94"/>
      <c r="E18" s="73"/>
      <c r="F18" s="73"/>
      <c r="K18" s="53"/>
      <c r="L18"/>
      <c r="M18"/>
      <c r="N18"/>
      <c r="O18"/>
      <c r="T18" s="195"/>
      <c r="U18" s="195"/>
      <c r="V18" s="195"/>
      <c r="W18" s="95"/>
      <c r="X18" s="95"/>
    </row>
    <row r="19" spans="1:262" s="91" customFormat="1" x14ac:dyDescent="0.25">
      <c r="A19" s="94"/>
      <c r="B19" s="94"/>
      <c r="C19" s="94"/>
      <c r="D19" s="94"/>
      <c r="E19" s="94"/>
      <c r="F19" s="94"/>
      <c r="G19" s="196"/>
      <c r="H19" s="196"/>
      <c r="I19" s="196"/>
      <c r="J19" s="196"/>
      <c r="K19" s="93"/>
      <c r="L19" s="53"/>
      <c r="M19" s="93"/>
      <c r="N19"/>
      <c r="O19" s="197"/>
      <c r="P19" s="197"/>
      <c r="Q19" s="197"/>
      <c r="R19" s="197"/>
      <c r="S19" s="197"/>
      <c r="T19" s="53"/>
      <c r="U19" s="93"/>
      <c r="V19" s="96"/>
      <c r="W19" s="96"/>
      <c r="X19" s="96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</row>
    <row r="20" spans="1:262" x14ac:dyDescent="0.25">
      <c r="A20" s="192"/>
      <c r="B20" s="192"/>
      <c r="C20" s="192"/>
      <c r="G20" s="193"/>
      <c r="H20" s="193"/>
      <c r="I20" s="193"/>
      <c r="J20" s="194"/>
      <c r="K20" s="194"/>
      <c r="L20" s="194"/>
      <c r="M20" s="194"/>
      <c r="N20"/>
      <c r="O20" s="193"/>
      <c r="P20" s="193"/>
      <c r="Q20" s="193"/>
      <c r="R20" s="194"/>
      <c r="S20" s="194"/>
      <c r="T20" s="194"/>
      <c r="U20" s="194"/>
      <c r="V20" s="96"/>
      <c r="W20" s="96"/>
      <c r="X20" s="96"/>
    </row>
    <row r="21" spans="1:262" x14ac:dyDescent="0.25">
      <c r="A21" s="192"/>
      <c r="B21" s="192"/>
      <c r="C21" s="192"/>
      <c r="G21" s="193"/>
      <c r="H21" s="193"/>
      <c r="I21" s="193"/>
      <c r="J21" s="194"/>
      <c r="K21" s="194"/>
      <c r="L21" s="194"/>
      <c r="M21" s="194"/>
      <c r="N21"/>
      <c r="O21" s="193"/>
      <c r="P21" s="193"/>
      <c r="Q21" s="193"/>
      <c r="R21" s="194"/>
      <c r="S21" s="194"/>
      <c r="T21" s="194"/>
      <c r="U21" s="194"/>
      <c r="V21" s="96"/>
      <c r="W21" s="96"/>
      <c r="X21" s="96"/>
    </row>
    <row r="22" spans="1:262" x14ac:dyDescent="0.25">
      <c r="A22" s="192"/>
      <c r="B22" s="192"/>
      <c r="C22" s="192"/>
      <c r="G22" s="193"/>
      <c r="H22" s="193"/>
      <c r="I22" s="193"/>
      <c r="J22" s="194"/>
      <c r="K22" s="194"/>
      <c r="L22" s="194"/>
      <c r="M22" s="194"/>
      <c r="N22"/>
      <c r="O22" s="193"/>
      <c r="P22" s="193"/>
      <c r="Q22" s="193"/>
      <c r="R22" s="194"/>
      <c r="S22" s="194"/>
      <c r="T22" s="194"/>
      <c r="U22" s="194"/>
      <c r="V22" s="96"/>
      <c r="W22" s="96"/>
      <c r="X22" s="96"/>
    </row>
    <row r="23" spans="1:262" x14ac:dyDescent="0.25">
      <c r="G23" s="193"/>
      <c r="H23" s="193"/>
      <c r="I23" s="193"/>
      <c r="J23" s="194"/>
      <c r="K23" s="194"/>
      <c r="L23" s="194"/>
      <c r="M23" s="194"/>
      <c r="N23"/>
      <c r="O23" s="193"/>
      <c r="P23" s="193"/>
      <c r="Q23" s="193"/>
      <c r="R23" s="194"/>
      <c r="S23" s="194"/>
      <c r="T23" s="194"/>
      <c r="U23" s="194"/>
      <c r="V23" s="96"/>
      <c r="W23" s="96"/>
      <c r="X23" s="96"/>
    </row>
    <row r="24" spans="1:262" x14ac:dyDescent="0.25">
      <c r="G24" s="193"/>
      <c r="H24" s="193"/>
      <c r="I24" s="193"/>
      <c r="J24" s="194"/>
      <c r="K24" s="194"/>
      <c r="L24" s="194"/>
      <c r="M24" s="194"/>
      <c r="N24"/>
      <c r="O24" s="193"/>
      <c r="P24" s="193"/>
      <c r="Q24" s="193"/>
      <c r="R24" s="194"/>
      <c r="S24" s="194"/>
      <c r="T24" s="194"/>
      <c r="U24" s="194"/>
      <c r="V24" s="96"/>
      <c r="W24" s="96"/>
      <c r="X24" s="96"/>
    </row>
    <row r="25" spans="1:262" x14ac:dyDescent="0.25">
      <c r="G25" s="193"/>
      <c r="H25" s="193"/>
      <c r="I25" s="193"/>
      <c r="J25" s="194"/>
      <c r="K25" s="194"/>
      <c r="L25" s="194"/>
      <c r="M25" s="194"/>
      <c r="N25"/>
      <c r="O25" s="193"/>
      <c r="P25" s="193"/>
      <c r="Q25" s="193"/>
      <c r="R25" s="194"/>
      <c r="S25" s="194"/>
      <c r="T25" s="194"/>
      <c r="U25" s="194"/>
      <c r="V25" s="96"/>
      <c r="W25" s="96"/>
      <c r="X25" s="96"/>
    </row>
    <row r="26" spans="1:262" x14ac:dyDescent="0.25">
      <c r="G26" s="193"/>
      <c r="H26" s="193"/>
      <c r="I26" s="193"/>
      <c r="J26" s="194"/>
      <c r="K26" s="194"/>
      <c r="L26" s="194"/>
      <c r="M26" s="194"/>
      <c r="N26"/>
      <c r="O26" s="193"/>
      <c r="P26" s="193"/>
      <c r="Q26" s="193"/>
      <c r="R26" s="194"/>
      <c r="S26" s="194"/>
      <c r="T26" s="194"/>
      <c r="U26" s="194"/>
      <c r="V26" s="96"/>
      <c r="W26" s="96"/>
      <c r="X26" s="96"/>
    </row>
    <row r="27" spans="1:262" x14ac:dyDescent="0.25">
      <c r="G27" s="193"/>
      <c r="H27" s="193"/>
      <c r="I27" s="193"/>
      <c r="J27" s="201"/>
      <c r="K27" s="201"/>
      <c r="L27" s="201"/>
      <c r="M27" s="201"/>
      <c r="O27" s="193"/>
      <c r="P27" s="193"/>
      <c r="Q27" s="193"/>
      <c r="R27" s="201"/>
      <c r="S27" s="201"/>
      <c r="T27" s="201"/>
      <c r="U27" s="201"/>
    </row>
    <row r="33" ht="12.75" customHeight="1" x14ac:dyDescent="0.25"/>
    <row r="60" spans="1:262" s="91" customFormat="1" x14ac:dyDescent="0.25">
      <c r="A60"/>
      <c r="B60"/>
      <c r="C60"/>
      <c r="D60" s="55"/>
      <c r="E60" s="55"/>
      <c r="F60" s="55"/>
      <c r="G60" s="53"/>
      <c r="H60" s="53"/>
      <c r="I60"/>
      <c r="J60" s="53"/>
      <c r="K60" s="97"/>
      <c r="L60" s="53"/>
      <c r="M60" s="53"/>
      <c r="N60" s="53"/>
      <c r="O60" s="53"/>
      <c r="P60" s="93"/>
      <c r="Q60" s="53"/>
      <c r="R60" s="93"/>
      <c r="S60" s="53"/>
      <c r="T60" s="53"/>
      <c r="U60" s="53"/>
      <c r="V60" s="53"/>
      <c r="W60" s="53"/>
      <c r="X60" s="53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</row>
    <row r="62" spans="1:262" s="91" customFormat="1" x14ac:dyDescent="0.25">
      <c r="A62"/>
      <c r="B62"/>
      <c r="C62"/>
      <c r="D62" s="55"/>
      <c r="E62" s="55"/>
      <c r="F62" s="55"/>
      <c r="G62" s="53"/>
      <c r="H62" s="53"/>
      <c r="I62"/>
      <c r="J62" s="53"/>
      <c r="K62" s="97"/>
      <c r="L62" s="53"/>
      <c r="M62" s="53"/>
      <c r="N62" s="53"/>
      <c r="O62" s="53"/>
      <c r="P62" s="93"/>
      <c r="Q62" s="53"/>
      <c r="R62" s="93"/>
      <c r="S62" s="53"/>
      <c r="T62" s="53"/>
      <c r="U62" s="53"/>
      <c r="V62" s="53"/>
      <c r="W62" s="53"/>
      <c r="X62" s="53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</row>
    <row r="63" spans="1:262" s="91" customFormat="1" x14ac:dyDescent="0.25">
      <c r="A63"/>
      <c r="B63"/>
      <c r="C63"/>
      <c r="D63" s="55"/>
      <c r="E63" s="55"/>
      <c r="F63" s="55"/>
      <c r="G63" s="53"/>
      <c r="H63" s="53"/>
      <c r="I63"/>
      <c r="J63" s="53"/>
      <c r="K63" s="97"/>
      <c r="L63" s="53"/>
      <c r="M63" s="53"/>
      <c r="N63" s="53"/>
      <c r="O63" s="53"/>
      <c r="P63" s="93"/>
      <c r="Q63" s="53"/>
      <c r="R63" s="93"/>
      <c r="S63" s="53"/>
      <c r="T63" s="53"/>
      <c r="U63" s="53"/>
      <c r="V63" s="53"/>
      <c r="W63" s="53"/>
      <c r="X63" s="5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</row>
    <row r="64" spans="1:262" s="91" customFormat="1" x14ac:dyDescent="0.25">
      <c r="A64"/>
      <c r="B64"/>
      <c r="C64"/>
      <c r="D64" s="55"/>
      <c r="E64" s="55"/>
      <c r="F64" s="55"/>
      <c r="G64" s="53"/>
      <c r="H64" s="53"/>
      <c r="I64"/>
      <c r="J64" s="53"/>
      <c r="K64" s="97"/>
      <c r="L64" s="53"/>
      <c r="M64" s="53"/>
      <c r="N64" s="53"/>
      <c r="O64" s="53"/>
      <c r="P64" s="93"/>
      <c r="Q64" s="53"/>
      <c r="R64" s="93"/>
      <c r="S64" s="53"/>
      <c r="T64" s="53"/>
      <c r="U64" s="53"/>
      <c r="V64" s="53"/>
      <c r="W64" s="53"/>
      <c r="X64" s="53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</row>
    <row r="66" spans="1:262" s="91" customFormat="1" x14ac:dyDescent="0.25">
      <c r="A66"/>
      <c r="B66"/>
      <c r="C66"/>
      <c r="D66" s="55"/>
      <c r="E66" s="55"/>
      <c r="F66" s="55"/>
      <c r="G66" s="53"/>
      <c r="H66" s="53"/>
      <c r="I66"/>
      <c r="J66" s="53"/>
      <c r="K66" s="97"/>
      <c r="L66" s="53"/>
      <c r="M66" s="53"/>
      <c r="N66" s="53"/>
      <c r="O66" s="53"/>
      <c r="P66" s="93"/>
      <c r="Q66" s="53"/>
      <c r="R66" s="93"/>
      <c r="S66" s="53"/>
      <c r="T66" s="53"/>
      <c r="U66" s="53"/>
      <c r="V66" s="53"/>
      <c r="W66" s="53"/>
      <c r="X66" s="53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</row>
    <row r="68" spans="1:262" s="91" customFormat="1" x14ac:dyDescent="0.25">
      <c r="A68"/>
      <c r="B68"/>
      <c r="C68"/>
      <c r="D68" s="55"/>
      <c r="E68" s="55"/>
      <c r="F68" s="55"/>
      <c r="G68" s="53"/>
      <c r="H68" s="53"/>
      <c r="I68"/>
      <c r="J68" s="53"/>
      <c r="K68" s="97"/>
      <c r="L68" s="53"/>
      <c r="M68" s="53"/>
      <c r="N68" s="53"/>
      <c r="O68" s="53"/>
      <c r="P68" s="93"/>
      <c r="Q68" s="53"/>
      <c r="R68" s="93"/>
      <c r="S68" s="53"/>
      <c r="T68" s="53"/>
      <c r="U68" s="53"/>
      <c r="V68" s="53"/>
      <c r="W68" s="53"/>
      <c r="X68" s="53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</row>
    <row r="69" spans="1:262" s="91" customFormat="1" x14ac:dyDescent="0.25">
      <c r="A69"/>
      <c r="B69"/>
      <c r="C69"/>
      <c r="D69" s="55"/>
      <c r="E69" s="55"/>
      <c r="F69" s="55"/>
      <c r="G69" s="53"/>
      <c r="H69" s="53"/>
      <c r="I69"/>
      <c r="J69" s="53"/>
      <c r="K69" s="97"/>
      <c r="L69" s="53"/>
      <c r="M69" s="53"/>
      <c r="N69" s="53"/>
      <c r="O69" s="53"/>
      <c r="P69" s="93"/>
      <c r="Q69" s="53"/>
      <c r="R69" s="93"/>
      <c r="S69" s="53"/>
      <c r="T69" s="53"/>
      <c r="U69" s="53"/>
      <c r="V69" s="53"/>
      <c r="W69" s="53"/>
      <c r="X69" s="53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</row>
    <row r="70" spans="1:262" s="91" customFormat="1" x14ac:dyDescent="0.25">
      <c r="A70"/>
      <c r="B70"/>
      <c r="C70"/>
      <c r="D70" s="55"/>
      <c r="E70" s="55"/>
      <c r="F70" s="55"/>
      <c r="G70" s="53"/>
      <c r="H70" s="53"/>
      <c r="I70"/>
      <c r="J70" s="53"/>
      <c r="K70" s="97"/>
      <c r="L70" s="53"/>
      <c r="M70" s="53"/>
      <c r="N70" s="53"/>
      <c r="O70" s="53"/>
      <c r="P70" s="93"/>
      <c r="Q70" s="53"/>
      <c r="R70" s="93"/>
      <c r="S70" s="53"/>
      <c r="T70" s="53"/>
      <c r="U70" s="53"/>
      <c r="V70" s="53"/>
      <c r="W70" s="53"/>
      <c r="X70" s="53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</row>
    <row r="71" spans="1:262" s="91" customFormat="1" x14ac:dyDescent="0.25">
      <c r="A71"/>
      <c r="B71"/>
      <c r="C71"/>
      <c r="D71" s="55"/>
      <c r="E71" s="55"/>
      <c r="F71" s="55"/>
      <c r="G71" s="53"/>
      <c r="H71" s="53"/>
      <c r="I71"/>
      <c r="J71" s="53"/>
      <c r="K71" s="97"/>
      <c r="L71" s="53"/>
      <c r="M71" s="53"/>
      <c r="N71" s="53"/>
      <c r="O71" s="53"/>
      <c r="P71" s="93"/>
      <c r="Q71" s="53"/>
      <c r="R71" s="93"/>
      <c r="S71" s="53"/>
      <c r="T71" s="53"/>
      <c r="U71" s="53"/>
      <c r="V71" s="53"/>
      <c r="W71" s="53"/>
      <c r="X71" s="53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</row>
    <row r="72" spans="1:262" s="91" customFormat="1" x14ac:dyDescent="0.25">
      <c r="A72"/>
      <c r="B72"/>
      <c r="C72"/>
      <c r="D72" s="55"/>
      <c r="E72" s="55"/>
      <c r="F72" s="55"/>
      <c r="G72" s="53"/>
      <c r="H72" s="53"/>
      <c r="I72"/>
      <c r="J72" s="53"/>
      <c r="K72" s="97"/>
      <c r="L72" s="53"/>
      <c r="M72" s="53"/>
      <c r="N72" s="53"/>
      <c r="O72" s="53"/>
      <c r="P72" s="93"/>
      <c r="Q72" s="53"/>
      <c r="R72" s="93"/>
      <c r="S72" s="53"/>
      <c r="T72" s="53"/>
      <c r="U72" s="53"/>
      <c r="V72" s="53"/>
      <c r="W72" s="53"/>
      <c r="X72" s="53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</row>
    <row r="73" spans="1:262" s="91" customFormat="1" x14ac:dyDescent="0.25">
      <c r="A73"/>
      <c r="B73"/>
      <c r="C73"/>
      <c r="D73" s="55"/>
      <c r="E73" s="55"/>
      <c r="F73" s="55"/>
      <c r="G73" s="53"/>
      <c r="H73" s="53"/>
      <c r="I73"/>
      <c r="J73" s="53"/>
      <c r="K73" s="97"/>
      <c r="L73" s="53"/>
      <c r="M73" s="53"/>
      <c r="N73" s="53"/>
      <c r="O73" s="53"/>
      <c r="P73" s="93"/>
      <c r="Q73" s="53"/>
      <c r="R73" s="93"/>
      <c r="S73" s="53"/>
      <c r="T73" s="53"/>
      <c r="U73" s="53"/>
      <c r="V73" s="53"/>
      <c r="W73" s="53"/>
      <c r="X73" s="5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</row>
    <row r="74" spans="1:262" s="91" customFormat="1" x14ac:dyDescent="0.25">
      <c r="A74"/>
      <c r="B74"/>
      <c r="C74"/>
      <c r="D74" s="55"/>
      <c r="E74" s="55"/>
      <c r="F74" s="55"/>
      <c r="G74" s="53"/>
      <c r="H74" s="53"/>
      <c r="I74"/>
      <c r="J74" s="53"/>
      <c r="K74" s="97"/>
      <c r="L74" s="53"/>
      <c r="M74" s="53"/>
      <c r="N74" s="53"/>
      <c r="O74" s="53"/>
      <c r="P74" s="93"/>
      <c r="Q74" s="53"/>
      <c r="R74" s="93"/>
      <c r="S74" s="53"/>
      <c r="T74" s="53"/>
      <c r="U74" s="53"/>
      <c r="V74" s="53"/>
      <c r="W74" s="53"/>
      <c r="X74" s="53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</row>
    <row r="76" spans="1:262" s="91" customFormat="1" x14ac:dyDescent="0.25">
      <c r="A76"/>
      <c r="B76"/>
      <c r="C76"/>
      <c r="D76" s="55"/>
      <c r="E76" s="55"/>
      <c r="F76" s="55"/>
      <c r="G76" s="53"/>
      <c r="H76" s="53"/>
      <c r="I76"/>
      <c r="J76" s="53"/>
      <c r="K76" s="97"/>
      <c r="L76" s="53"/>
      <c r="M76" s="53"/>
      <c r="N76" s="53"/>
      <c r="O76" s="53"/>
      <c r="P76" s="93"/>
      <c r="Q76" s="53"/>
      <c r="R76" s="93"/>
      <c r="S76" s="53"/>
      <c r="T76" s="53"/>
      <c r="U76" s="53"/>
      <c r="V76" s="53"/>
      <c r="W76" s="53"/>
      <c r="X76" s="53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</row>
    <row r="77" spans="1:262" s="91" customFormat="1" x14ac:dyDescent="0.25">
      <c r="A77"/>
      <c r="B77"/>
      <c r="C77"/>
      <c r="D77" s="55"/>
      <c r="E77" s="55"/>
      <c r="F77" s="55"/>
      <c r="G77" s="53"/>
      <c r="H77" s="53"/>
      <c r="I77"/>
      <c r="J77" s="53"/>
      <c r="K77" s="97"/>
      <c r="L77" s="53"/>
      <c r="M77" s="53"/>
      <c r="N77" s="53"/>
      <c r="O77" s="53"/>
      <c r="P77" s="93"/>
      <c r="Q77" s="53"/>
      <c r="R77" s="93"/>
      <c r="S77" s="53"/>
      <c r="T77" s="53"/>
      <c r="U77" s="53"/>
      <c r="V77" s="53"/>
      <c r="W77" s="53"/>
      <c r="X77" s="53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</row>
    <row r="78" spans="1:262" s="91" customFormat="1" x14ac:dyDescent="0.25">
      <c r="A78"/>
      <c r="B78"/>
      <c r="C78"/>
      <c r="D78" s="55"/>
      <c r="E78" s="55"/>
      <c r="F78" s="55"/>
      <c r="G78" s="53"/>
      <c r="H78" s="53"/>
      <c r="I78"/>
      <c r="J78" s="53"/>
      <c r="K78" s="97"/>
      <c r="L78" s="53"/>
      <c r="M78" s="53"/>
      <c r="N78" s="53"/>
      <c r="O78" s="53"/>
      <c r="P78" s="93"/>
      <c r="Q78" s="53"/>
      <c r="R78" s="93"/>
      <c r="S78" s="53"/>
      <c r="T78" s="53"/>
      <c r="U78" s="53"/>
      <c r="V78" s="53"/>
      <c r="W78" s="53"/>
      <c r="X78" s="53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</row>
    <row r="82" spans="1:262" s="91" customFormat="1" x14ac:dyDescent="0.25">
      <c r="A82"/>
      <c r="B82"/>
      <c r="C82"/>
      <c r="D82" s="55"/>
      <c r="E82" s="55"/>
      <c r="F82" s="55"/>
      <c r="G82" s="53"/>
      <c r="H82" s="53"/>
      <c r="I82"/>
      <c r="J82" s="53"/>
      <c r="K82" s="97"/>
      <c r="L82" s="53"/>
      <c r="M82" s="53"/>
      <c r="N82" s="53"/>
      <c r="O82" s="53"/>
      <c r="P82" s="93"/>
      <c r="Q82" s="53"/>
      <c r="R82" s="93"/>
      <c r="S82" s="53"/>
      <c r="T82" s="53"/>
      <c r="U82" s="53"/>
      <c r="V82" s="53"/>
      <c r="W82" s="53"/>
      <c r="X82" s="53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</row>
  </sheetData>
  <mergeCells count="42">
    <mergeCell ref="A20:C20"/>
    <mergeCell ref="G20:I20"/>
    <mergeCell ref="J20:M20"/>
    <mergeCell ref="O20:Q20"/>
    <mergeCell ref="R20:U20"/>
    <mergeCell ref="A17:C17"/>
    <mergeCell ref="T18:V18"/>
    <mergeCell ref="G19:J19"/>
    <mergeCell ref="O19:S19"/>
    <mergeCell ref="A1:B2"/>
    <mergeCell ref="L2:N2"/>
    <mergeCell ref="Q3:S3"/>
    <mergeCell ref="A22:C22"/>
    <mergeCell ref="G22:I22"/>
    <mergeCell ref="J22:M22"/>
    <mergeCell ref="O22:Q22"/>
    <mergeCell ref="R22:U22"/>
    <mergeCell ref="A21:C21"/>
    <mergeCell ref="G21:I21"/>
    <mergeCell ref="J21:M21"/>
    <mergeCell ref="O21:Q21"/>
    <mergeCell ref="R21:U21"/>
    <mergeCell ref="G23:I23"/>
    <mergeCell ref="J23:M23"/>
    <mergeCell ref="O23:Q23"/>
    <mergeCell ref="R23:U23"/>
    <mergeCell ref="G24:I24"/>
    <mergeCell ref="J24:M24"/>
    <mergeCell ref="O24:Q24"/>
    <mergeCell ref="R24:U24"/>
    <mergeCell ref="G27:I27"/>
    <mergeCell ref="J27:M27"/>
    <mergeCell ref="O27:Q27"/>
    <mergeCell ref="R27:U27"/>
    <mergeCell ref="G25:I25"/>
    <mergeCell ref="J25:M25"/>
    <mergeCell ref="O25:Q25"/>
    <mergeCell ref="R25:U25"/>
    <mergeCell ref="G26:I26"/>
    <mergeCell ref="J26:M26"/>
    <mergeCell ref="O26:Q26"/>
    <mergeCell ref="R26:U26"/>
  </mergeCells>
  <conditionalFormatting sqref="G4:S15">
    <cfRule type="colorScale" priority="1">
      <colorScale>
        <cfvo type="min"/>
        <cfvo type="max"/>
        <color rgb="FF57BB8A"/>
        <color rgb="FFFFFFFF"/>
      </colorScale>
    </cfRule>
  </conditionalFormatting>
  <hyperlinks>
    <hyperlink ref="B5" r:id="rId1" xr:uid="{E321AC3C-D5A5-4BDD-8FB8-B65FB0B17095}"/>
    <hyperlink ref="B6" r:id="rId2" xr:uid="{9505E841-9813-44A2-A169-E7087C522BB2}"/>
    <hyperlink ref="B7" r:id="rId3" xr:uid="{C559AC65-012C-4ACB-BC3F-65F438E24233}"/>
    <hyperlink ref="B8" r:id="rId4" xr:uid="{AF7CAA6C-0280-4D5F-8F9C-2EA125C66608}"/>
    <hyperlink ref="B9" r:id="rId5" xr:uid="{79607160-2662-43AE-B064-E3A25A2BD3A7}"/>
    <hyperlink ref="B10" r:id="rId6" xr:uid="{6B10F50B-8AA7-41E5-80B4-E0F37589A0FB}"/>
    <hyperlink ref="B11" r:id="rId7" xr:uid="{E4FDB230-CF4A-4306-94B0-FC8E1772B51E}"/>
    <hyperlink ref="B12" r:id="rId8" xr:uid="{3821B3DA-B03B-4791-ACCB-726A734AFEF5}"/>
    <hyperlink ref="B13" r:id="rId9" xr:uid="{AE6F6824-7837-4735-AAF6-2B15006AD3FC}"/>
    <hyperlink ref="B16" r:id="rId10" xr:uid="{34A3DD8C-4CE6-0B4B-B7BE-38D2A131EDF9}"/>
  </hyperlinks>
  <pageMargins left="0.7" right="0.7" top="0.78740157499999996" bottom="0.78740157499999996" header="0.3" footer="0.3"/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Costumer</vt:lpstr>
      <vt:lpstr>Fiberglass</vt:lpstr>
      <vt:lpstr>PU holds</vt:lpstr>
      <vt:lpstr>Polyester Holds</vt:lpstr>
      <vt:lpstr>Thermoplastic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Beckhaus</dc:creator>
  <cp:lastModifiedBy>Lucas Beckhaus</cp:lastModifiedBy>
  <dcterms:created xsi:type="dcterms:W3CDTF">2022-02-11T16:06:27Z</dcterms:created>
  <dcterms:modified xsi:type="dcterms:W3CDTF">2025-10-15T07:32:24Z</dcterms:modified>
</cp:coreProperties>
</file>