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showInkAnnotation="0" codeName="Ta_delovni_zvezek" autoCompressPictures="0"/>
  <mc:AlternateContent xmlns:mc="http://schemas.openxmlformats.org/markup-compatibility/2006">
    <mc:Choice Requires="x15">
      <x15ac:absPath xmlns:x15ac="http://schemas.microsoft.com/office/spreadsheetml/2010/11/ac" url="\\nas360\marketing\DELOVNE ORDER LISTE\"/>
    </mc:Choice>
  </mc:AlternateContent>
  <xr:revisionPtr revIDLastSave="0" documentId="13_ncr:1_{8BDD7987-A34E-40AE-913D-A51EE71AEEFE}" xr6:coauthVersionLast="47" xr6:coauthVersionMax="47" xr10:uidLastSave="{00000000-0000-0000-0000-000000000000}"/>
  <workbookProtection workbookAlgorithmName="SHA-512" workbookHashValue="PO080WFn9aYq68teguZw/6fSSi/Kc8s6Nh5pnsYlLuTZAooMcYMTij8i11EmyRn9ImucFK2ZR5l7iaYtvw/pgQ==" workbookSaltValue="pZHK9iGKgDswnCyd6f4QAw==" workbookSpinCount="100000" lockStructure="1"/>
  <bookViews>
    <workbookView xWindow="-108" yWindow="-108" windowWidth="23256" windowHeight="13176" tabRatio="860" xr2:uid="{00000000-000D-0000-FFFF-FFFF00000000}"/>
  </bookViews>
  <sheets>
    <sheet name="Summary of order" sheetId="11" r:id="rId1"/>
    <sheet name="NEO GRP " sheetId="5" r:id="rId2"/>
    <sheet name="NEO PU" sheetId="19" r:id="rId3"/>
    <sheet name="NEO PE" sheetId="28" r:id="rId4"/>
    <sheet name="REDUCTOR" sheetId="30" r:id="rId5"/>
    <sheet name="PE PRODUCTION LIST NEO" sheetId="26" state="hidden" r:id="rId6"/>
    <sheet name="PE PACKING LIST NEO" sheetId="27" state="hidden" r:id="rId7"/>
    <sheet name="GRP PRODUCTION LIST NEO " sheetId="24" state="hidden" r:id="rId8"/>
    <sheet name="GRP PACKING LIST NEO" sheetId="16" state="hidden" r:id="rId9"/>
    <sheet name="PU PRODUCTION LIST NEO" sheetId="20" state="hidden" r:id="rId10"/>
    <sheet name="Uvoz za Vasco" sheetId="33" state="hidden" r:id="rId11"/>
    <sheet name="PU PACKING LIST NEO" sheetId="21" state="hidden" r:id="rId12"/>
    <sheet name="PAKIRANJE  " sheetId="22" state="hidden" r:id="rId13"/>
    <sheet name="sum neo" sheetId="9" state="hidden" r:id="rId14"/>
    <sheet name="prevoz" sheetId="12" state="hidden" r:id="rId15"/>
  </sheets>
  <definedNames>
    <definedName name="_xlnm._FilterDatabase" localSheetId="8" hidden="1">'GRP PACKING LIST NEO'!$Q$3:$Q$41</definedName>
    <definedName name="_xlnm._FilterDatabase" localSheetId="7" hidden="1">'GRP PRODUCTION LIST NEO '!$R$6:$R$52</definedName>
    <definedName name="_xlnm._FilterDatabase" localSheetId="1" hidden="1">'NEO GRP '!$AB$8:$AC$63</definedName>
    <definedName name="_xlnm._FilterDatabase" localSheetId="3" hidden="1">'NEO PE'!$V$8:$W$27</definedName>
    <definedName name="_xlnm._FilterDatabase" localSheetId="2" hidden="1">'NEO PU'!$V$8:$W$45</definedName>
    <definedName name="_xlnm._FilterDatabase" localSheetId="6" hidden="1">'PE PACKING LIST NEO'!$L$3:$L$20</definedName>
    <definedName name="_xlnm._FilterDatabase" localSheetId="5" hidden="1">'PE PRODUCTION LIST NEO'!$M$6:$M$24</definedName>
    <definedName name="_xlnm._FilterDatabase" localSheetId="14" hidden="1">prevoz!$A$1:$A$1</definedName>
    <definedName name="_xlnm._FilterDatabase" localSheetId="11" hidden="1">'PU PACKING LIST NEO'!$L$3:$L$20</definedName>
    <definedName name="_xlnm._FilterDatabase" localSheetId="9" hidden="1">'PU PRODUCTION LIST NEO'!$W$7:$W$25</definedName>
    <definedName name="_xlnm._FilterDatabase" localSheetId="4" hidden="1">REDUCTOR!$U$8:$V$11</definedName>
    <definedName name="_xlnm._FilterDatabase" localSheetId="10" hidden="1">'Uvoz za Vasco'!$A$14:$J$1125</definedName>
    <definedName name="_xlnm.Print_Area" localSheetId="8">'GRP PACKING LIST NEO'!$A$1:$Q$58</definedName>
    <definedName name="_xlnm.Print_Area" localSheetId="7">'GRP PRODUCTION LIST NEO '!$A$1:$T$72</definedName>
    <definedName name="_xlnm.Print_Area" localSheetId="11">'PU PACKING LIST NEO'!$A$1:$L$44</definedName>
    <definedName name="_xlnm.Print_Area" localSheetId="9">'PU PRODUCTION LIST NEO'!$A$1:$Y$46</definedName>
    <definedName name="_xlnm.Print_Titles" localSheetId="8">'GRP PACKING LIST NEO'!$1:$3</definedName>
    <definedName name="_xlnm.Print_Titles" localSheetId="7">'GRP PRODUCTION LIST NEO '!$6:$6</definedName>
    <definedName name="_xlnm.Print_Titles" localSheetId="6">'PE PACKING LIST NEO'!$1:$3</definedName>
    <definedName name="_xlnm.Print_Titles" localSheetId="5">'PE PRODUCTION LIST NEO'!$6:$6</definedName>
    <definedName name="_xlnm.Print_Titles" localSheetId="11">'PU PACKING LIST NEO'!$1:$3</definedName>
    <definedName name="_xlnm.Print_Titles" localSheetId="9">'PU PRODUCTION LIST NEO'!$7:$7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40" i="21" l="1"/>
  <c r="B41" i="21"/>
  <c r="L41" i="21" s="1"/>
  <c r="C41" i="21"/>
  <c r="D41" i="21"/>
  <c r="E41" i="21"/>
  <c r="F41" i="21"/>
  <c r="G41" i="21"/>
  <c r="H41" i="21"/>
  <c r="I41" i="21"/>
  <c r="J41" i="21"/>
  <c r="K41" i="21"/>
  <c r="C40" i="21"/>
  <c r="D40" i="21"/>
  <c r="E40" i="21"/>
  <c r="F40" i="21"/>
  <c r="G40" i="21"/>
  <c r="H40" i="21"/>
  <c r="I40" i="21"/>
  <c r="J40" i="21"/>
  <c r="K40" i="21"/>
  <c r="B40" i="21"/>
  <c r="A41" i="21"/>
  <c r="A40" i="21"/>
  <c r="E8" i="20"/>
  <c r="G8" i="20"/>
  <c r="I8" i="20"/>
  <c r="K8" i="20"/>
  <c r="M8" i="20"/>
  <c r="O8" i="20"/>
  <c r="Q8" i="20"/>
  <c r="S8" i="20"/>
  <c r="U8" i="20"/>
  <c r="C46" i="20"/>
  <c r="W46" i="20" s="1"/>
  <c r="E46" i="20"/>
  <c r="G46" i="20"/>
  <c r="I46" i="20"/>
  <c r="K46" i="20"/>
  <c r="M46" i="20"/>
  <c r="O46" i="20"/>
  <c r="Q46" i="20"/>
  <c r="S46" i="20"/>
  <c r="U46" i="20"/>
  <c r="U45" i="20"/>
  <c r="S45" i="20"/>
  <c r="Q45" i="20"/>
  <c r="O45" i="20"/>
  <c r="M45" i="20"/>
  <c r="K45" i="20"/>
  <c r="I45" i="20"/>
  <c r="G45" i="20"/>
  <c r="E45" i="20"/>
  <c r="C45" i="20"/>
  <c r="W45" i="20" s="1"/>
  <c r="C44" i="20"/>
  <c r="B46" i="20"/>
  <c r="B45" i="20"/>
  <c r="A46" i="20"/>
  <c r="A45" i="20"/>
  <c r="A34" i="33"/>
  <c r="A33" i="33"/>
  <c r="A32" i="33"/>
  <c r="A31" i="33"/>
  <c r="A30" i="33"/>
  <c r="A29" i="33"/>
  <c r="A28" i="33"/>
  <c r="A27" i="33"/>
  <c r="A26" i="33"/>
  <c r="A25" i="33"/>
  <c r="Y46" i="20" l="1"/>
  <c r="X46" i="20"/>
  <c r="L2" i="21"/>
  <c r="W8" i="20"/>
  <c r="X45" i="20"/>
  <c r="Y45" i="20"/>
  <c r="C8" i="20"/>
  <c r="A1521" i="33"/>
  <c r="A1520" i="33"/>
  <c r="A1519" i="33"/>
  <c r="A1518" i="33"/>
  <c r="A1517" i="33"/>
  <c r="A1516" i="33"/>
  <c r="A1515" i="33"/>
  <c r="A1514" i="33"/>
  <c r="A1513" i="33"/>
  <c r="A1512" i="33"/>
  <c r="A1511" i="33"/>
  <c r="A1510" i="33"/>
  <c r="A1509" i="33"/>
  <c r="A1508" i="33"/>
  <c r="A1507" i="33"/>
  <c r="A1506" i="33"/>
  <c r="A1505" i="33"/>
  <c r="A1504" i="33"/>
  <c r="A1503" i="33"/>
  <c r="A1502" i="33"/>
  <c r="A1501" i="33"/>
  <c r="A1500" i="33"/>
  <c r="A1499" i="33"/>
  <c r="A1498" i="33"/>
  <c r="A1497" i="33"/>
  <c r="A1496" i="33"/>
  <c r="A1495" i="33"/>
  <c r="A1494" i="33"/>
  <c r="A1493" i="33"/>
  <c r="A1492" i="33"/>
  <c r="A1491" i="33"/>
  <c r="A1490" i="33"/>
  <c r="A1489" i="33"/>
  <c r="A1488" i="33"/>
  <c r="A1487" i="33"/>
  <c r="A1486" i="33"/>
  <c r="A1485" i="33"/>
  <c r="A1484" i="33"/>
  <c r="A1483" i="33"/>
  <c r="A1482" i="33"/>
  <c r="A1481" i="33"/>
  <c r="A1480" i="33"/>
  <c r="A1479" i="33"/>
  <c r="A1478" i="33"/>
  <c r="A1477" i="33"/>
  <c r="A1476" i="33"/>
  <c r="A1475" i="33"/>
  <c r="A1474" i="33"/>
  <c r="A1473" i="33"/>
  <c r="A1472" i="33"/>
  <c r="A1471" i="33"/>
  <c r="A1470" i="33"/>
  <c r="A1469" i="33"/>
  <c r="A1468" i="33"/>
  <c r="A1467" i="33"/>
  <c r="A1466" i="33"/>
  <c r="A1465" i="33"/>
  <c r="A1464" i="33"/>
  <c r="A1463" i="33"/>
  <c r="A1462" i="33"/>
  <c r="A1461" i="33"/>
  <c r="A1460" i="33"/>
  <c r="A1459" i="33"/>
  <c r="A1458" i="33"/>
  <c r="A1457" i="33"/>
  <c r="A1456" i="33"/>
  <c r="A1455" i="33"/>
  <c r="A1454" i="33"/>
  <c r="A1453" i="33"/>
  <c r="A1452" i="33"/>
  <c r="A1451" i="33"/>
  <c r="A1450" i="33"/>
  <c r="A1449" i="33"/>
  <c r="A1448" i="33"/>
  <c r="A1447" i="33"/>
  <c r="A1446" i="33"/>
  <c r="A1445" i="33"/>
  <c r="A1444" i="33"/>
  <c r="A1443" i="33"/>
  <c r="A1442" i="33"/>
  <c r="A1441" i="33"/>
  <c r="A1440" i="33"/>
  <c r="A1439" i="33"/>
  <c r="A1438" i="33"/>
  <c r="A1437" i="33"/>
  <c r="A1436" i="33"/>
  <c r="A1435" i="33"/>
  <c r="A1434" i="33"/>
  <c r="A1433" i="33"/>
  <c r="A1432" i="33"/>
  <c r="A1431" i="33"/>
  <c r="A1430" i="33"/>
  <c r="A1429" i="33"/>
  <c r="A1428" i="33"/>
  <c r="A1427" i="33"/>
  <c r="A1426" i="33"/>
  <c r="A1425" i="33"/>
  <c r="A1424" i="33"/>
  <c r="A1423" i="33"/>
  <c r="A1422" i="33"/>
  <c r="A1421" i="33"/>
  <c r="A1420" i="33"/>
  <c r="A1419" i="33"/>
  <c r="A1418" i="33"/>
  <c r="A1417" i="33"/>
  <c r="A1416" i="33"/>
  <c r="A1415" i="33"/>
  <c r="A1414" i="33"/>
  <c r="A1413" i="33"/>
  <c r="A1412" i="33"/>
  <c r="A1411" i="33"/>
  <c r="A1410" i="33"/>
  <c r="A1409" i="33"/>
  <c r="A1408" i="33"/>
  <c r="A1407" i="33"/>
  <c r="A1406" i="33"/>
  <c r="A1405" i="33"/>
  <c r="A1404" i="33"/>
  <c r="A1403" i="33"/>
  <c r="A1402" i="33"/>
  <c r="A1401" i="33"/>
  <c r="A1400" i="33"/>
  <c r="A1399" i="33"/>
  <c r="A1398" i="33"/>
  <c r="A1397" i="33"/>
  <c r="A1396" i="33"/>
  <c r="A1395" i="33"/>
  <c r="A1394" i="33"/>
  <c r="A1393" i="33"/>
  <c r="A1392" i="33"/>
  <c r="A1391" i="33"/>
  <c r="A1390" i="33"/>
  <c r="A1389" i="33"/>
  <c r="A1388" i="33"/>
  <c r="A1387" i="33"/>
  <c r="A1386" i="33"/>
  <c r="A1385" i="33"/>
  <c r="A1384" i="33"/>
  <c r="A1383" i="33"/>
  <c r="A1382" i="33"/>
  <c r="A1381" i="33"/>
  <c r="A1380" i="33"/>
  <c r="A1379" i="33"/>
  <c r="A1378" i="33"/>
  <c r="A1377" i="33"/>
  <c r="A1376" i="33"/>
  <c r="A1375" i="33"/>
  <c r="A1374" i="33"/>
  <c r="A1373" i="33"/>
  <c r="A1372" i="33"/>
  <c r="A1371" i="33"/>
  <c r="A1370" i="33"/>
  <c r="A1369" i="33"/>
  <c r="A1368" i="33"/>
  <c r="A1367" i="33"/>
  <c r="A1366" i="33"/>
  <c r="A1365" i="33"/>
  <c r="A1364" i="33"/>
  <c r="A1363" i="33"/>
  <c r="A1362" i="33"/>
  <c r="A1361" i="33"/>
  <c r="A1360" i="33"/>
  <c r="A1359" i="33"/>
  <c r="A1358" i="33"/>
  <c r="A1357" i="33"/>
  <c r="A1356" i="33"/>
  <c r="A1355" i="33"/>
  <c r="A1354" i="33"/>
  <c r="A1353" i="33"/>
  <c r="A1352" i="33"/>
  <c r="A1351" i="33"/>
  <c r="A1350" i="33"/>
  <c r="A1349" i="33"/>
  <c r="A1348" i="33"/>
  <c r="A1347" i="33"/>
  <c r="A1346" i="33"/>
  <c r="A1345" i="33"/>
  <c r="A1344" i="33"/>
  <c r="A1343" i="33"/>
  <c r="A1342" i="33"/>
  <c r="A1341" i="33"/>
  <c r="A1340" i="33"/>
  <c r="A1339" i="33"/>
  <c r="A1338" i="33"/>
  <c r="A1337" i="33"/>
  <c r="A1336" i="33"/>
  <c r="A1335" i="33"/>
  <c r="A1334" i="33"/>
  <c r="A1333" i="33"/>
  <c r="A1332" i="33"/>
  <c r="A1331" i="33"/>
  <c r="A1330" i="33"/>
  <c r="A1329" i="33"/>
  <c r="A1328" i="33"/>
  <c r="A1327" i="33"/>
  <c r="A1326" i="33"/>
  <c r="A1325" i="33"/>
  <c r="A1324" i="33"/>
  <c r="A1323" i="33"/>
  <c r="A1322" i="33"/>
  <c r="A1321" i="33"/>
  <c r="A1320" i="33"/>
  <c r="A1319" i="33"/>
  <c r="A1318" i="33"/>
  <c r="A1317" i="33"/>
  <c r="A1316" i="33"/>
  <c r="A1315" i="33"/>
  <c r="A1314" i="33"/>
  <c r="A1313" i="33"/>
  <c r="A1312" i="33"/>
  <c r="A1311" i="33"/>
  <c r="A1310" i="33"/>
  <c r="A1309" i="33"/>
  <c r="A1308" i="33"/>
  <c r="A1307" i="33"/>
  <c r="A1306" i="33"/>
  <c r="A1305" i="33"/>
  <c r="A1304" i="33"/>
  <c r="A1303" i="33"/>
  <c r="A1302" i="33"/>
  <c r="A1301" i="33"/>
  <c r="A1300" i="33"/>
  <c r="A1299" i="33"/>
  <c r="A1298" i="33"/>
  <c r="A1297" i="33"/>
  <c r="A1296" i="33"/>
  <c r="A1295" i="33"/>
  <c r="A1294" i="33"/>
  <c r="A1293" i="33"/>
  <c r="A1292" i="33"/>
  <c r="A1291" i="33"/>
  <c r="A1290" i="33"/>
  <c r="A1289" i="33"/>
  <c r="A1288" i="33"/>
  <c r="A1287" i="33"/>
  <c r="A1286" i="33"/>
  <c r="A1285" i="33"/>
  <c r="A1284" i="33"/>
  <c r="A1283" i="33"/>
  <c r="A1282" i="33"/>
  <c r="A1281" i="33"/>
  <c r="A1280" i="33"/>
  <c r="A1279" i="33"/>
  <c r="A1278" i="33"/>
  <c r="A1277" i="33"/>
  <c r="A1276" i="33"/>
  <c r="A1275" i="33"/>
  <c r="A1274" i="33"/>
  <c r="A1273" i="33"/>
  <c r="A1272" i="33"/>
  <c r="A1271" i="33"/>
  <c r="A1270" i="33"/>
  <c r="A1269" i="33"/>
  <c r="A1268" i="33"/>
  <c r="A1267" i="33"/>
  <c r="A1266" i="33"/>
  <c r="A1265" i="33"/>
  <c r="A1264" i="33"/>
  <c r="A1263" i="33"/>
  <c r="A1262" i="33"/>
  <c r="A1261" i="33"/>
  <c r="A1260" i="33"/>
  <c r="A1259" i="33"/>
  <c r="A1258" i="33"/>
  <c r="A1257" i="33"/>
  <c r="A1256" i="33"/>
  <c r="A1255" i="33"/>
  <c r="A1254" i="33"/>
  <c r="A1253" i="33"/>
  <c r="A1252" i="33"/>
  <c r="A1251" i="33"/>
  <c r="A1250" i="33"/>
  <c r="A1249" i="33"/>
  <c r="A1248" i="33"/>
  <c r="A1247" i="33"/>
  <c r="A1246" i="33"/>
  <c r="A1245" i="33"/>
  <c r="A1244" i="33"/>
  <c r="A1243" i="33"/>
  <c r="A1242" i="33"/>
  <c r="A1241" i="33"/>
  <c r="A1240" i="33"/>
  <c r="A1239" i="33"/>
  <c r="A1238" i="33"/>
  <c r="A1237" i="33"/>
  <c r="A1236" i="33"/>
  <c r="A1235" i="33"/>
  <c r="A1234" i="33"/>
  <c r="A1233" i="33"/>
  <c r="A1232" i="33"/>
  <c r="A1231" i="33"/>
  <c r="A1230" i="33"/>
  <c r="A1229" i="33"/>
  <c r="A1228" i="33"/>
  <c r="A1227" i="33"/>
  <c r="A1226" i="33"/>
  <c r="A1225" i="33"/>
  <c r="A1224" i="33"/>
  <c r="A1223" i="33"/>
  <c r="A1222" i="33"/>
  <c r="A1221" i="33"/>
  <c r="A1220" i="33"/>
  <c r="A1219" i="33"/>
  <c r="A1218" i="33"/>
  <c r="A1217" i="33"/>
  <c r="A1216" i="33"/>
  <c r="A1215" i="33"/>
  <c r="A1214" i="33"/>
  <c r="A1213" i="33"/>
  <c r="A1212" i="33"/>
  <c r="A1211" i="33"/>
  <c r="A1210" i="33"/>
  <c r="A1209" i="33"/>
  <c r="A1208" i="33"/>
  <c r="A1207" i="33"/>
  <c r="A1206" i="33"/>
  <c r="A1205" i="33"/>
  <c r="A1204" i="33"/>
  <c r="A1203" i="33"/>
  <c r="A1202" i="33"/>
  <c r="A1201" i="33"/>
  <c r="A1200" i="33"/>
  <c r="A1199" i="33"/>
  <c r="A1198" i="33"/>
  <c r="A1197" i="33"/>
  <c r="A1196" i="33"/>
  <c r="A1195" i="33"/>
  <c r="A1194" i="33"/>
  <c r="A1193" i="33"/>
  <c r="A1192" i="33"/>
  <c r="A1191" i="33"/>
  <c r="A1190" i="33"/>
  <c r="A1189" i="33"/>
  <c r="A1188" i="33"/>
  <c r="A1187" i="33"/>
  <c r="A1186" i="33"/>
  <c r="A1185" i="33"/>
  <c r="A1184" i="33"/>
  <c r="A1183" i="33"/>
  <c r="A1182" i="33"/>
  <c r="A1181" i="33"/>
  <c r="A1180" i="33"/>
  <c r="A1179" i="33"/>
  <c r="A1178" i="33"/>
  <c r="A1177" i="33"/>
  <c r="A1176" i="33"/>
  <c r="A1175" i="33"/>
  <c r="A1174" i="33"/>
  <c r="A1173" i="33"/>
  <c r="A1172" i="33"/>
  <c r="A1171" i="33"/>
  <c r="A1170" i="33"/>
  <c r="A1169" i="33"/>
  <c r="A1168" i="33"/>
  <c r="A1167" i="33"/>
  <c r="A1166" i="33"/>
  <c r="A1165" i="33"/>
  <c r="A1164" i="33"/>
  <c r="A1163" i="33"/>
  <c r="A1162" i="33"/>
  <c r="A1161" i="33"/>
  <c r="A1160" i="33"/>
  <c r="A1159" i="33"/>
  <c r="A1158" i="33"/>
  <c r="A1157" i="33"/>
  <c r="A1156" i="33"/>
  <c r="A1155" i="33"/>
  <c r="A1154" i="33"/>
  <c r="A1153" i="33"/>
  <c r="A1152" i="33"/>
  <c r="A1151" i="33"/>
  <c r="A1150" i="33"/>
  <c r="A1149" i="33"/>
  <c r="A1148" i="33"/>
  <c r="A1147" i="33"/>
  <c r="A1146" i="33"/>
  <c r="A1145" i="33"/>
  <c r="A1144" i="33"/>
  <c r="A1143" i="33"/>
  <c r="A1142" i="33"/>
  <c r="A1141" i="33"/>
  <c r="A1140" i="33"/>
  <c r="A1139" i="33"/>
  <c r="A1138" i="33"/>
  <c r="A1137" i="33"/>
  <c r="A1136" i="33"/>
  <c r="A1135" i="33"/>
  <c r="A1134" i="33"/>
  <c r="A1133" i="33"/>
  <c r="A1132" i="33"/>
  <c r="A1131" i="33"/>
  <c r="A1130" i="33"/>
  <c r="A1129" i="33"/>
  <c r="A1128" i="33"/>
  <c r="A1127" i="33"/>
  <c r="A1126" i="33"/>
  <c r="A1125" i="33"/>
  <c r="A1124" i="33"/>
  <c r="A1123" i="33"/>
  <c r="A1122" i="33"/>
  <c r="A1121" i="33"/>
  <c r="A1120" i="33"/>
  <c r="A1119" i="33"/>
  <c r="A1118" i="33"/>
  <c r="A1117" i="33"/>
  <c r="A1116" i="33"/>
  <c r="A1115" i="33"/>
  <c r="A1114" i="33"/>
  <c r="A1113" i="33"/>
  <c r="A1112" i="33"/>
  <c r="A1111" i="33"/>
  <c r="A1110" i="33"/>
  <c r="A1109" i="33"/>
  <c r="A1108" i="33"/>
  <c r="A1107" i="33"/>
  <c r="A1106" i="33"/>
  <c r="A1105" i="33"/>
  <c r="A1104" i="33"/>
  <c r="A1103" i="33"/>
  <c r="A1102" i="33"/>
  <c r="A1101" i="33"/>
  <c r="A1100" i="33"/>
  <c r="A1099" i="33"/>
  <c r="A1098" i="33"/>
  <c r="A1097" i="33"/>
  <c r="A1096" i="33"/>
  <c r="A1095" i="33"/>
  <c r="A1094" i="33"/>
  <c r="A1093" i="33"/>
  <c r="A1092" i="33"/>
  <c r="A1091" i="33"/>
  <c r="A1090" i="33"/>
  <c r="A1089" i="33"/>
  <c r="A1088" i="33"/>
  <c r="A1087" i="33"/>
  <c r="A1086" i="33"/>
  <c r="A1085" i="33"/>
  <c r="A1084" i="33"/>
  <c r="A1083" i="33"/>
  <c r="A1082" i="33"/>
  <c r="A1081" i="33"/>
  <c r="A1080" i="33"/>
  <c r="A1079" i="33"/>
  <c r="A1078" i="33"/>
  <c r="A1077" i="33"/>
  <c r="A1076" i="33"/>
  <c r="A1075" i="33"/>
  <c r="A1074" i="33"/>
  <c r="A1073" i="33"/>
  <c r="A1072" i="33"/>
  <c r="A1071" i="33"/>
  <c r="A1070" i="33"/>
  <c r="A1069" i="33"/>
  <c r="A1068" i="33"/>
  <c r="A1067" i="33"/>
  <c r="A1066" i="33"/>
  <c r="A1065" i="33"/>
  <c r="A1064" i="33"/>
  <c r="A1063" i="33"/>
  <c r="A1062" i="33"/>
  <c r="A1061" i="33"/>
  <c r="A1060" i="33"/>
  <c r="A1059" i="33"/>
  <c r="A1058" i="33"/>
  <c r="A1057" i="33"/>
  <c r="A1056" i="33"/>
  <c r="A1055" i="33"/>
  <c r="A1054" i="33"/>
  <c r="A1053" i="33"/>
  <c r="A1052" i="33"/>
  <c r="A1051" i="33"/>
  <c r="A1050" i="33"/>
  <c r="A1049" i="33"/>
  <c r="A1048" i="33"/>
  <c r="A1047" i="33"/>
  <c r="A1046" i="33"/>
  <c r="A1045" i="33"/>
  <c r="A1044" i="33"/>
  <c r="A1043" i="33"/>
  <c r="A1042" i="33"/>
  <c r="A1041" i="33"/>
  <c r="A1040" i="33"/>
  <c r="A1039" i="33"/>
  <c r="A1038" i="33"/>
  <c r="A1037" i="33"/>
  <c r="A1036" i="33"/>
  <c r="A1035" i="33"/>
  <c r="A1034" i="33"/>
  <c r="A1033" i="33"/>
  <c r="A1032" i="33"/>
  <c r="A1031" i="33"/>
  <c r="A1030" i="33"/>
  <c r="A1029" i="33"/>
  <c r="A1028" i="33"/>
  <c r="A1027" i="33"/>
  <c r="A1026" i="33"/>
  <c r="A1025" i="33"/>
  <c r="A1024" i="33"/>
  <c r="A1023" i="33"/>
  <c r="A1022" i="33"/>
  <c r="A1021" i="33"/>
  <c r="A1020" i="33"/>
  <c r="A1019" i="33"/>
  <c r="A1018" i="33"/>
  <c r="A1017" i="33"/>
  <c r="A1016" i="33"/>
  <c r="A1015" i="33"/>
  <c r="A1014" i="33"/>
  <c r="A1013" i="33"/>
  <c r="A1012" i="33"/>
  <c r="A1011" i="33"/>
  <c r="A1010" i="33"/>
  <c r="A1009" i="33"/>
  <c r="A1008" i="33"/>
  <c r="A1007" i="33"/>
  <c r="A1006" i="33"/>
  <c r="A1005" i="33"/>
  <c r="A1004" i="33"/>
  <c r="A1003" i="33"/>
  <c r="A1002" i="33"/>
  <c r="A1001" i="33"/>
  <c r="A1000" i="33"/>
  <c r="A999" i="33"/>
  <c r="A998" i="33"/>
  <c r="A997" i="33"/>
  <c r="A996" i="33"/>
  <c r="A995" i="33"/>
  <c r="A994" i="33"/>
  <c r="A993" i="33"/>
  <c r="A992" i="33"/>
  <c r="A991" i="33"/>
  <c r="A990" i="33"/>
  <c r="A989" i="33"/>
  <c r="A988" i="33"/>
  <c r="A987" i="33"/>
  <c r="A986" i="33"/>
  <c r="A985" i="33"/>
  <c r="A984" i="33"/>
  <c r="A983" i="33"/>
  <c r="A982" i="33"/>
  <c r="A981" i="33"/>
  <c r="A980" i="33"/>
  <c r="A979" i="33"/>
  <c r="A978" i="33"/>
  <c r="A977" i="33"/>
  <c r="A976" i="33"/>
  <c r="A975" i="33"/>
  <c r="A974" i="33"/>
  <c r="A973" i="33"/>
  <c r="A972" i="33"/>
  <c r="A971" i="33"/>
  <c r="A970" i="33"/>
  <c r="A969" i="33"/>
  <c r="A968" i="33"/>
  <c r="A967" i="33"/>
  <c r="A966" i="33"/>
  <c r="A965" i="33"/>
  <c r="A964" i="33"/>
  <c r="A963" i="33"/>
  <c r="A962" i="33"/>
  <c r="A961" i="33"/>
  <c r="A960" i="33"/>
  <c r="A959" i="33"/>
  <c r="A958" i="33"/>
  <c r="A957" i="33"/>
  <c r="A956" i="33"/>
  <c r="A955" i="33"/>
  <c r="A954" i="33"/>
  <c r="A953" i="33"/>
  <c r="A952" i="33"/>
  <c r="A951" i="33"/>
  <c r="A950" i="33"/>
  <c r="A949" i="33"/>
  <c r="A948" i="33"/>
  <c r="A947" i="33"/>
  <c r="A946" i="33"/>
  <c r="A945" i="33"/>
  <c r="A944" i="33"/>
  <c r="A943" i="33"/>
  <c r="A942" i="33"/>
  <c r="A941" i="33"/>
  <c r="A940" i="33"/>
  <c r="A939" i="33"/>
  <c r="A938" i="33"/>
  <c r="A937" i="33"/>
  <c r="A936" i="33"/>
  <c r="A935" i="33"/>
  <c r="A934" i="33"/>
  <c r="A933" i="33"/>
  <c r="A932" i="33"/>
  <c r="A931" i="33"/>
  <c r="A930" i="33"/>
  <c r="A929" i="33"/>
  <c r="A928" i="33"/>
  <c r="A927" i="33"/>
  <c r="A926" i="33"/>
  <c r="A925" i="33"/>
  <c r="A924" i="33"/>
  <c r="A923" i="33"/>
  <c r="A922" i="33"/>
  <c r="A921" i="33"/>
  <c r="A920" i="33"/>
  <c r="A919" i="33"/>
  <c r="A918" i="33"/>
  <c r="A917" i="33"/>
  <c r="A916" i="33"/>
  <c r="A915" i="33"/>
  <c r="A914" i="33"/>
  <c r="A913" i="33"/>
  <c r="A912" i="33"/>
  <c r="A911" i="33"/>
  <c r="A910" i="33"/>
  <c r="A909" i="33"/>
  <c r="A908" i="33"/>
  <c r="A907" i="33"/>
  <c r="A906" i="33"/>
  <c r="A905" i="33"/>
  <c r="A904" i="33"/>
  <c r="A903" i="33"/>
  <c r="A902" i="33"/>
  <c r="A901" i="33"/>
  <c r="A900" i="33"/>
  <c r="A899" i="33"/>
  <c r="A898" i="33"/>
  <c r="A897" i="33"/>
  <c r="A896" i="33"/>
  <c r="A895" i="33"/>
  <c r="A894" i="33"/>
  <c r="A893" i="33"/>
  <c r="A892" i="33"/>
  <c r="A891" i="33"/>
  <c r="A890" i="33"/>
  <c r="A889" i="33"/>
  <c r="A888" i="33"/>
  <c r="A887" i="33"/>
  <c r="A886" i="33"/>
  <c r="A885" i="33"/>
  <c r="A884" i="33"/>
  <c r="A883" i="33"/>
  <c r="A882" i="33"/>
  <c r="A881" i="33"/>
  <c r="A880" i="33"/>
  <c r="A879" i="33"/>
  <c r="A878" i="33"/>
  <c r="A877" i="33"/>
  <c r="A876" i="33"/>
  <c r="A875" i="33"/>
  <c r="A874" i="33"/>
  <c r="A873" i="33"/>
  <c r="A872" i="33"/>
  <c r="A871" i="33"/>
  <c r="A870" i="33"/>
  <c r="A869" i="33"/>
  <c r="A868" i="33"/>
  <c r="A867" i="33"/>
  <c r="A866" i="33"/>
  <c r="A865" i="33"/>
  <c r="A864" i="33"/>
  <c r="A863" i="33"/>
  <c r="A862" i="33"/>
  <c r="A861" i="33"/>
  <c r="A860" i="33"/>
  <c r="A859" i="33"/>
  <c r="A858" i="33"/>
  <c r="A857" i="33"/>
  <c r="A856" i="33"/>
  <c r="A855" i="33"/>
  <c r="A854" i="33"/>
  <c r="A853" i="33"/>
  <c r="A852" i="33"/>
  <c r="A851" i="33"/>
  <c r="A850" i="33"/>
  <c r="A849" i="33"/>
  <c r="A848" i="33"/>
  <c r="A847" i="33"/>
  <c r="A846" i="33"/>
  <c r="A845" i="33"/>
  <c r="A844" i="33"/>
  <c r="A843" i="33"/>
  <c r="A842" i="33"/>
  <c r="A841" i="33"/>
  <c r="A840" i="33"/>
  <c r="A839" i="33"/>
  <c r="A838" i="33"/>
  <c r="A837" i="33"/>
  <c r="A836" i="33"/>
  <c r="A835" i="33"/>
  <c r="A834" i="33"/>
  <c r="A833" i="33"/>
  <c r="A832" i="33"/>
  <c r="A831" i="33"/>
  <c r="A830" i="33"/>
  <c r="A829" i="33"/>
  <c r="A828" i="33"/>
  <c r="A827" i="33"/>
  <c r="A826" i="33"/>
  <c r="A825" i="33"/>
  <c r="A824" i="33"/>
  <c r="A823" i="33"/>
  <c r="A822" i="33"/>
  <c r="A821" i="33"/>
  <c r="A820" i="33"/>
  <c r="A819" i="33"/>
  <c r="A818" i="33"/>
  <c r="A817" i="33"/>
  <c r="A816" i="33"/>
  <c r="A815" i="33"/>
  <c r="A814" i="33"/>
  <c r="A813" i="33"/>
  <c r="A812" i="33"/>
  <c r="A811" i="33"/>
  <c r="A810" i="33"/>
  <c r="A809" i="33"/>
  <c r="A808" i="33"/>
  <c r="A807" i="33"/>
  <c r="A806" i="33"/>
  <c r="A805" i="33"/>
  <c r="A804" i="33"/>
  <c r="A803" i="33"/>
  <c r="A802" i="33"/>
  <c r="A801" i="33"/>
  <c r="A800" i="33"/>
  <c r="A799" i="33"/>
  <c r="A798" i="33"/>
  <c r="A797" i="33"/>
  <c r="A796" i="33"/>
  <c r="A795" i="33"/>
  <c r="A794" i="33"/>
  <c r="A793" i="33"/>
  <c r="A792" i="33"/>
  <c r="A791" i="33"/>
  <c r="A790" i="33"/>
  <c r="A789" i="33"/>
  <c r="A788" i="33"/>
  <c r="A787" i="33"/>
  <c r="A786" i="33"/>
  <c r="A785" i="33"/>
  <c r="A784" i="33"/>
  <c r="A783" i="33"/>
  <c r="A782" i="33"/>
  <c r="A781" i="33"/>
  <c r="A780" i="33"/>
  <c r="A779" i="33"/>
  <c r="A778" i="33"/>
  <c r="A777" i="33"/>
  <c r="A776" i="33"/>
  <c r="A775" i="33"/>
  <c r="A774" i="33"/>
  <c r="A773" i="33"/>
  <c r="A772" i="33"/>
  <c r="A771" i="33"/>
  <c r="A770" i="33"/>
  <c r="A769" i="33"/>
  <c r="A768" i="33"/>
  <c r="A767" i="33"/>
  <c r="A766" i="33"/>
  <c r="A765" i="33"/>
  <c r="A764" i="33"/>
  <c r="A763" i="33"/>
  <c r="A762" i="33"/>
  <c r="A761" i="33"/>
  <c r="A760" i="33"/>
  <c r="A759" i="33"/>
  <c r="A758" i="33"/>
  <c r="A757" i="33"/>
  <c r="A756" i="33"/>
  <c r="A755" i="33"/>
  <c r="A754" i="33"/>
  <c r="A753" i="33"/>
  <c r="A752" i="33"/>
  <c r="A751" i="33"/>
  <c r="A750" i="33"/>
  <c r="A749" i="33"/>
  <c r="A748" i="33"/>
  <c r="A747" i="33"/>
  <c r="A746" i="33"/>
  <c r="A745" i="33"/>
  <c r="A744" i="33"/>
  <c r="A743" i="33"/>
  <c r="A742" i="33"/>
  <c r="A741" i="33"/>
  <c r="A740" i="33"/>
  <c r="A739" i="33"/>
  <c r="A738" i="33"/>
  <c r="A737" i="33"/>
  <c r="A736" i="33"/>
  <c r="A735" i="33"/>
  <c r="A734" i="33"/>
  <c r="A733" i="33"/>
  <c r="A732" i="33"/>
  <c r="A731" i="33"/>
  <c r="A730" i="33"/>
  <c r="A729" i="33"/>
  <c r="A728" i="33"/>
  <c r="A727" i="33"/>
  <c r="A726" i="33"/>
  <c r="A725" i="33"/>
  <c r="A724" i="33"/>
  <c r="A723" i="33"/>
  <c r="A722" i="33"/>
  <c r="A721" i="33"/>
  <c r="A720" i="33"/>
  <c r="A719" i="33"/>
  <c r="A718" i="33"/>
  <c r="A717" i="33"/>
  <c r="A716" i="33"/>
  <c r="A715" i="33"/>
  <c r="A714" i="33"/>
  <c r="A713" i="33"/>
  <c r="A712" i="33"/>
  <c r="A711" i="33"/>
  <c r="A710" i="33"/>
  <c r="A709" i="33"/>
  <c r="A708" i="33"/>
  <c r="A707" i="33"/>
  <c r="A706" i="33"/>
  <c r="A705" i="33"/>
  <c r="A704" i="33"/>
  <c r="A703" i="33"/>
  <c r="A702" i="33"/>
  <c r="A701" i="33"/>
  <c r="A700" i="33"/>
  <c r="A699" i="33"/>
  <c r="A698" i="33"/>
  <c r="A697" i="33"/>
  <c r="A696" i="33"/>
  <c r="A695" i="33"/>
  <c r="A694" i="33"/>
  <c r="A693" i="33"/>
  <c r="A692" i="33"/>
  <c r="A691" i="33"/>
  <c r="A690" i="33"/>
  <c r="A689" i="33"/>
  <c r="A688" i="33"/>
  <c r="A687" i="33"/>
  <c r="A686" i="33"/>
  <c r="A685" i="33"/>
  <c r="A684" i="33"/>
  <c r="A683" i="33"/>
  <c r="A682" i="33"/>
  <c r="A681" i="33"/>
  <c r="A680" i="33"/>
  <c r="A679" i="33"/>
  <c r="A678" i="33"/>
  <c r="A677" i="33"/>
  <c r="A676" i="33"/>
  <c r="A675" i="33"/>
  <c r="A674" i="33"/>
  <c r="A673" i="33"/>
  <c r="A672" i="33"/>
  <c r="A671" i="33"/>
  <c r="A670" i="33"/>
  <c r="A669" i="33"/>
  <c r="A668" i="33"/>
  <c r="A667" i="33"/>
  <c r="A666" i="33"/>
  <c r="A665" i="33"/>
  <c r="A664" i="33"/>
  <c r="A663" i="33"/>
  <c r="A662" i="33"/>
  <c r="A661" i="33"/>
  <c r="A660" i="33"/>
  <c r="A659" i="33"/>
  <c r="A658" i="33"/>
  <c r="A657" i="33"/>
  <c r="A656" i="33"/>
  <c r="A655" i="33"/>
  <c r="A654" i="33"/>
  <c r="A653" i="33"/>
  <c r="A652" i="33"/>
  <c r="A651" i="33"/>
  <c r="A650" i="33"/>
  <c r="A649" i="33"/>
  <c r="A648" i="33"/>
  <c r="A647" i="33"/>
  <c r="A646" i="33"/>
  <c r="A645" i="33"/>
  <c r="A644" i="33"/>
  <c r="A643" i="33"/>
  <c r="A642" i="33"/>
  <c r="A641" i="33"/>
  <c r="A640" i="33"/>
  <c r="A639" i="33"/>
  <c r="A638" i="33"/>
  <c r="A637" i="33"/>
  <c r="A636" i="33"/>
  <c r="A635" i="33"/>
  <c r="A634" i="33"/>
  <c r="A633" i="33"/>
  <c r="A632" i="33"/>
  <c r="A631" i="33"/>
  <c r="A630" i="33"/>
  <c r="A629" i="33"/>
  <c r="A628" i="33"/>
  <c r="A627" i="33"/>
  <c r="A626" i="33"/>
  <c r="A625" i="33"/>
  <c r="A624" i="33"/>
  <c r="A623" i="33"/>
  <c r="A622" i="33"/>
  <c r="A621" i="33"/>
  <c r="A620" i="33"/>
  <c r="A619" i="33"/>
  <c r="A618" i="33"/>
  <c r="A617" i="33"/>
  <c r="A616" i="33"/>
  <c r="A615" i="33"/>
  <c r="A614" i="33"/>
  <c r="A613" i="33"/>
  <c r="A612" i="33"/>
  <c r="A611" i="33"/>
  <c r="A610" i="33"/>
  <c r="A609" i="33"/>
  <c r="A608" i="33"/>
  <c r="A607" i="33"/>
  <c r="A606" i="33"/>
  <c r="A605" i="33"/>
  <c r="A604" i="33"/>
  <c r="A603" i="33"/>
  <c r="A602" i="33"/>
  <c r="A601" i="33"/>
  <c r="A600" i="33"/>
  <c r="A599" i="33"/>
  <c r="A598" i="33"/>
  <c r="A597" i="33"/>
  <c r="A596" i="33"/>
  <c r="A595" i="33"/>
  <c r="A594" i="33"/>
  <c r="A593" i="33"/>
  <c r="A592" i="33"/>
  <c r="A591" i="33"/>
  <c r="A590" i="33"/>
  <c r="A589" i="33"/>
  <c r="A588" i="33"/>
  <c r="A587" i="33"/>
  <c r="A586" i="33"/>
  <c r="A585" i="33"/>
  <c r="A584" i="33"/>
  <c r="A583" i="33"/>
  <c r="A582" i="33"/>
  <c r="A581" i="33"/>
  <c r="A580" i="33"/>
  <c r="A579" i="33"/>
  <c r="A578" i="33"/>
  <c r="A577" i="33"/>
  <c r="A576" i="33"/>
  <c r="A575" i="33"/>
  <c r="A574" i="33"/>
  <c r="A573" i="33"/>
  <c r="A572" i="33"/>
  <c r="A571" i="33"/>
  <c r="A570" i="33"/>
  <c r="A569" i="33"/>
  <c r="A568" i="33"/>
  <c r="A567" i="33"/>
  <c r="A566" i="33"/>
  <c r="A565" i="33"/>
  <c r="A564" i="33"/>
  <c r="A563" i="33"/>
  <c r="A562" i="33"/>
  <c r="A561" i="33"/>
  <c r="A560" i="33"/>
  <c r="A559" i="33"/>
  <c r="A558" i="33"/>
  <c r="A557" i="33"/>
  <c r="A556" i="33"/>
  <c r="A555" i="33"/>
  <c r="A554" i="33"/>
  <c r="A553" i="33"/>
  <c r="A552" i="33"/>
  <c r="A551" i="33"/>
  <c r="A550" i="33"/>
  <c r="A549" i="33"/>
  <c r="A548" i="33"/>
  <c r="A547" i="33"/>
  <c r="A546" i="33"/>
  <c r="A545" i="33"/>
  <c r="A544" i="33"/>
  <c r="A543" i="33"/>
  <c r="A542" i="33"/>
  <c r="A541" i="33"/>
  <c r="A540" i="33"/>
  <c r="A539" i="33"/>
  <c r="A538" i="33"/>
  <c r="A537" i="33"/>
  <c r="A536" i="33"/>
  <c r="A535" i="33"/>
  <c r="A534" i="33"/>
  <c r="A533" i="33"/>
  <c r="A532" i="33"/>
  <c r="A531" i="33"/>
  <c r="A530" i="33"/>
  <c r="A529" i="33"/>
  <c r="A528" i="33"/>
  <c r="A527" i="33"/>
  <c r="A526" i="33"/>
  <c r="A525" i="33"/>
  <c r="A524" i="33"/>
  <c r="A523" i="33"/>
  <c r="A522" i="33"/>
  <c r="A521" i="33"/>
  <c r="A520" i="33"/>
  <c r="A519" i="33"/>
  <c r="A518" i="33"/>
  <c r="A517" i="33"/>
  <c r="A516" i="33"/>
  <c r="A515" i="33"/>
  <c r="A514" i="33"/>
  <c r="A513" i="33"/>
  <c r="A512" i="33"/>
  <c r="A511" i="33"/>
  <c r="A510" i="33"/>
  <c r="A509" i="33"/>
  <c r="A508" i="33"/>
  <c r="A507" i="33"/>
  <c r="A506" i="33"/>
  <c r="A505" i="33"/>
  <c r="A504" i="33"/>
  <c r="A503" i="33"/>
  <c r="A502" i="33"/>
  <c r="A501" i="33"/>
  <c r="A500" i="33"/>
  <c r="A499" i="33"/>
  <c r="A498" i="33"/>
  <c r="A497" i="33"/>
  <c r="A496" i="33"/>
  <c r="A495" i="33"/>
  <c r="A494" i="33"/>
  <c r="A493" i="33"/>
  <c r="A492" i="33"/>
  <c r="A491" i="33"/>
  <c r="A490" i="33"/>
  <c r="A489" i="33"/>
  <c r="A488" i="33"/>
  <c r="A487" i="33"/>
  <c r="A486" i="33"/>
  <c r="A485" i="33"/>
  <c r="A484" i="33"/>
  <c r="A483" i="33"/>
  <c r="A482" i="33"/>
  <c r="A481" i="33"/>
  <c r="A480" i="33"/>
  <c r="A479" i="33"/>
  <c r="A478" i="33"/>
  <c r="A477" i="33"/>
  <c r="A476" i="33"/>
  <c r="A475" i="33"/>
  <c r="A474" i="33"/>
  <c r="A473" i="33"/>
  <c r="A472" i="33"/>
  <c r="A471" i="33"/>
  <c r="A470" i="33"/>
  <c r="A469" i="33"/>
  <c r="A468" i="33"/>
  <c r="A467" i="33"/>
  <c r="A466" i="33"/>
  <c r="A465" i="33"/>
  <c r="A464" i="33"/>
  <c r="A463" i="33"/>
  <c r="A462" i="33"/>
  <c r="A461" i="33"/>
  <c r="A460" i="33"/>
  <c r="A459" i="33"/>
  <c r="A458" i="33"/>
  <c r="A457" i="33"/>
  <c r="A456" i="33"/>
  <c r="A455" i="33"/>
  <c r="A454" i="33"/>
  <c r="A453" i="33"/>
  <c r="A452" i="33"/>
  <c r="A451" i="33"/>
  <c r="A450" i="33"/>
  <c r="A449" i="33"/>
  <c r="A448" i="33"/>
  <c r="A447" i="33"/>
  <c r="A446" i="33"/>
  <c r="A445" i="33"/>
  <c r="A444" i="33"/>
  <c r="A443" i="33"/>
  <c r="A442" i="33"/>
  <c r="A441" i="33"/>
  <c r="A440" i="33"/>
  <c r="A439" i="33"/>
  <c r="A438" i="33"/>
  <c r="A437" i="33"/>
  <c r="A436" i="33"/>
  <c r="A435" i="33"/>
  <c r="A434" i="33"/>
  <c r="A433" i="33"/>
  <c r="A432" i="33"/>
  <c r="A431" i="33"/>
  <c r="A430" i="33"/>
  <c r="A429" i="33"/>
  <c r="A428" i="33"/>
  <c r="A427" i="33"/>
  <c r="A426" i="33"/>
  <c r="A425" i="33"/>
  <c r="A424" i="33"/>
  <c r="A423" i="33"/>
  <c r="A422" i="33"/>
  <c r="A421" i="33"/>
  <c r="A420" i="33"/>
  <c r="A419" i="33"/>
  <c r="A418" i="33"/>
  <c r="A417" i="33"/>
  <c r="A416" i="33"/>
  <c r="A415" i="33"/>
  <c r="A414" i="33"/>
  <c r="A413" i="33"/>
  <c r="A412" i="33"/>
  <c r="A411" i="33"/>
  <c r="A410" i="33"/>
  <c r="A409" i="33"/>
  <c r="A408" i="33"/>
  <c r="A407" i="33"/>
  <c r="A406" i="33"/>
  <c r="A405" i="33"/>
  <c r="A404" i="33"/>
  <c r="A403" i="33"/>
  <c r="A402" i="33"/>
  <c r="A401" i="33"/>
  <c r="A400" i="33"/>
  <c r="A399" i="33"/>
  <c r="A398" i="33"/>
  <c r="A397" i="33"/>
  <c r="A396" i="33"/>
  <c r="A395" i="33"/>
  <c r="A394" i="33"/>
  <c r="A393" i="33"/>
  <c r="A392" i="33"/>
  <c r="A391" i="33"/>
  <c r="A390" i="33"/>
  <c r="A389" i="33"/>
  <c r="A388" i="33"/>
  <c r="A387" i="33"/>
  <c r="A386" i="33"/>
  <c r="A385" i="33"/>
  <c r="A384" i="33"/>
  <c r="A383" i="33"/>
  <c r="A382" i="33"/>
  <c r="A381" i="33"/>
  <c r="A380" i="33"/>
  <c r="A379" i="33"/>
  <c r="A378" i="33"/>
  <c r="A377" i="33"/>
  <c r="A376" i="33"/>
  <c r="A375" i="33"/>
  <c r="A374" i="33"/>
  <c r="A373" i="33"/>
  <c r="A372" i="33"/>
  <c r="A371" i="33"/>
  <c r="A370" i="33"/>
  <c r="A369" i="33"/>
  <c r="A368" i="33"/>
  <c r="A367" i="33"/>
  <c r="A366" i="33"/>
  <c r="A365" i="33"/>
  <c r="A364" i="33"/>
  <c r="A363" i="33"/>
  <c r="A362" i="33"/>
  <c r="A361" i="33"/>
  <c r="A360" i="33"/>
  <c r="A359" i="33"/>
  <c r="A358" i="33"/>
  <c r="A357" i="33"/>
  <c r="A356" i="33"/>
  <c r="A355" i="33"/>
  <c r="A354" i="33"/>
  <c r="A353" i="33"/>
  <c r="A352" i="33"/>
  <c r="A351" i="33"/>
  <c r="A350" i="33"/>
  <c r="A349" i="33"/>
  <c r="A348" i="33"/>
  <c r="A347" i="33"/>
  <c r="A346" i="33"/>
  <c r="A345" i="33"/>
  <c r="A344" i="33"/>
  <c r="A343" i="33"/>
  <c r="A342" i="33"/>
  <c r="A341" i="33"/>
  <c r="A340" i="33"/>
  <c r="A339" i="33"/>
  <c r="A338" i="33"/>
  <c r="A337" i="33"/>
  <c r="A336" i="33"/>
  <c r="A335" i="33"/>
  <c r="A334" i="33"/>
  <c r="A333" i="33"/>
  <c r="A332" i="33"/>
  <c r="A331" i="33"/>
  <c r="A330" i="33"/>
  <c r="A329" i="33"/>
  <c r="A328" i="33"/>
  <c r="A327" i="33"/>
  <c r="A326" i="33"/>
  <c r="A325" i="33"/>
  <c r="A324" i="33"/>
  <c r="A323" i="33"/>
  <c r="A322" i="33"/>
  <c r="A321" i="33"/>
  <c r="A320" i="33"/>
  <c r="A319" i="33"/>
  <c r="A318" i="33"/>
  <c r="A317" i="33"/>
  <c r="A316" i="33"/>
  <c r="A315" i="33"/>
  <c r="A314" i="33"/>
  <c r="A313" i="33"/>
  <c r="A312" i="33"/>
  <c r="A311" i="33"/>
  <c r="A310" i="33"/>
  <c r="A309" i="33"/>
  <c r="A308" i="33"/>
  <c r="A307" i="33"/>
  <c r="A306" i="33"/>
  <c r="A305" i="33"/>
  <c r="A304" i="33"/>
  <c r="A303" i="33"/>
  <c r="A302" i="33"/>
  <c r="A301" i="33"/>
  <c r="A300" i="33"/>
  <c r="A299" i="33"/>
  <c r="A298" i="33"/>
  <c r="A297" i="33"/>
  <c r="A296" i="33"/>
  <c r="A295" i="33"/>
  <c r="A294" i="33"/>
  <c r="A293" i="33"/>
  <c r="A292" i="33"/>
  <c r="A291" i="33"/>
  <c r="A290" i="33"/>
  <c r="A289" i="33"/>
  <c r="A288" i="33"/>
  <c r="A287" i="33"/>
  <c r="A286" i="33"/>
  <c r="A285" i="33"/>
  <c r="A284" i="33"/>
  <c r="A283" i="33"/>
  <c r="A282" i="33"/>
  <c r="A281" i="33"/>
  <c r="A280" i="33"/>
  <c r="A279" i="33"/>
  <c r="A278" i="33"/>
  <c r="A277" i="33"/>
  <c r="A276" i="33"/>
  <c r="A275" i="33"/>
  <c r="A274" i="33"/>
  <c r="A273" i="33"/>
  <c r="A272" i="33"/>
  <c r="A271" i="33"/>
  <c r="A270" i="33"/>
  <c r="A269" i="33"/>
  <c r="A268" i="33"/>
  <c r="A267" i="33"/>
  <c r="A266" i="33"/>
  <c r="A265" i="33"/>
  <c r="A264" i="33"/>
  <c r="A263" i="33"/>
  <c r="A262" i="33"/>
  <c r="A261" i="33"/>
  <c r="A260" i="33"/>
  <c r="A259" i="33"/>
  <c r="A258" i="33"/>
  <c r="A257" i="33"/>
  <c r="A256" i="33"/>
  <c r="A255" i="33"/>
  <c r="A254" i="33"/>
  <c r="A253" i="33"/>
  <c r="A252" i="33"/>
  <c r="A251" i="33"/>
  <c r="A250" i="33"/>
  <c r="A249" i="33"/>
  <c r="A248" i="33"/>
  <c r="A247" i="33"/>
  <c r="A246" i="33"/>
  <c r="A245" i="33"/>
  <c r="A244" i="33"/>
  <c r="A243" i="33"/>
  <c r="A242" i="33"/>
  <c r="A241" i="33"/>
  <c r="A240" i="33"/>
  <c r="A239" i="33"/>
  <c r="A238" i="33"/>
  <c r="A237" i="33"/>
  <c r="A236" i="33"/>
  <c r="A235" i="33"/>
  <c r="A234" i="33"/>
  <c r="A233" i="33"/>
  <c r="A232" i="33"/>
  <c r="A231" i="33"/>
  <c r="A230" i="33"/>
  <c r="A229" i="33"/>
  <c r="A228" i="33"/>
  <c r="A227" i="33"/>
  <c r="A226" i="33"/>
  <c r="A225" i="33"/>
  <c r="A224" i="33"/>
  <c r="A223" i="33"/>
  <c r="A222" i="33"/>
  <c r="A221" i="33"/>
  <c r="A220" i="33"/>
  <c r="A219" i="33"/>
  <c r="A218" i="33"/>
  <c r="A217" i="33"/>
  <c r="A216" i="33"/>
  <c r="A215" i="33"/>
  <c r="A214" i="33"/>
  <c r="A213" i="33"/>
  <c r="A212" i="33"/>
  <c r="A211" i="33"/>
  <c r="A210" i="33"/>
  <c r="A209" i="33"/>
  <c r="A208" i="33"/>
  <c r="A207" i="33"/>
  <c r="A206" i="33"/>
  <c r="A205" i="33"/>
  <c r="A204" i="33"/>
  <c r="A203" i="33"/>
  <c r="A202" i="33"/>
  <c r="A201" i="33"/>
  <c r="A200" i="33"/>
  <c r="A199" i="33"/>
  <c r="A198" i="33"/>
  <c r="A197" i="33"/>
  <c r="A196" i="33"/>
  <c r="A195" i="33"/>
  <c r="A194" i="33"/>
  <c r="A193" i="33"/>
  <c r="A192" i="33"/>
  <c r="A191" i="33"/>
  <c r="A190" i="33"/>
  <c r="A189" i="33"/>
  <c r="A188" i="33"/>
  <c r="A187" i="33"/>
  <c r="A186" i="33"/>
  <c r="A185" i="33"/>
  <c r="A184" i="33"/>
  <c r="A183" i="33"/>
  <c r="A182" i="33"/>
  <c r="A181" i="33"/>
  <c r="A180" i="33"/>
  <c r="A179" i="33"/>
  <c r="A178" i="33"/>
  <c r="A177" i="33"/>
  <c r="A176" i="33"/>
  <c r="A175" i="33"/>
  <c r="A174" i="33"/>
  <c r="A173" i="33"/>
  <c r="A172" i="33"/>
  <c r="A171" i="33"/>
  <c r="A170" i="33"/>
  <c r="A169" i="33"/>
  <c r="A168" i="33"/>
  <c r="A167" i="33"/>
  <c r="A166" i="33"/>
  <c r="A165" i="33"/>
  <c r="A164" i="33"/>
  <c r="A163" i="33"/>
  <c r="A162" i="33"/>
  <c r="A161" i="33"/>
  <c r="A160" i="33"/>
  <c r="A159" i="33"/>
  <c r="A158" i="33"/>
  <c r="A157" i="33"/>
  <c r="A156" i="33"/>
  <c r="A155" i="33"/>
  <c r="A154" i="33"/>
  <c r="A153" i="33"/>
  <c r="A152" i="33"/>
  <c r="A151" i="33"/>
  <c r="A150" i="33"/>
  <c r="A149" i="33"/>
  <c r="A148" i="33"/>
  <c r="A147" i="33"/>
  <c r="A146" i="33"/>
  <c r="A145" i="33"/>
  <c r="A144" i="33"/>
  <c r="A143" i="33"/>
  <c r="A142" i="33"/>
  <c r="A141" i="33"/>
  <c r="A140" i="33"/>
  <c r="A139" i="33"/>
  <c r="A138" i="33"/>
  <c r="A137" i="33"/>
  <c r="A136" i="33"/>
  <c r="A135" i="33"/>
  <c r="A134" i="33"/>
  <c r="A133" i="33"/>
  <c r="A132" i="33"/>
  <c r="A131" i="33"/>
  <c r="A130" i="33"/>
  <c r="A129" i="33"/>
  <c r="A128" i="33"/>
  <c r="A127" i="33"/>
  <c r="A126" i="33"/>
  <c r="A125" i="33"/>
  <c r="A124" i="33"/>
  <c r="A123" i="33"/>
  <c r="A122" i="33"/>
  <c r="A121" i="33"/>
  <c r="A120" i="33"/>
  <c r="A119" i="33"/>
  <c r="A118" i="33"/>
  <c r="A117" i="33"/>
  <c r="A116" i="33"/>
  <c r="A115" i="33"/>
  <c r="A114" i="33"/>
  <c r="A113" i="33"/>
  <c r="A112" i="33"/>
  <c r="A111" i="33"/>
  <c r="A110" i="33"/>
  <c r="A109" i="33"/>
  <c r="A108" i="33"/>
  <c r="A107" i="33"/>
  <c r="A106" i="33"/>
  <c r="A105" i="33"/>
  <c r="A104" i="33"/>
  <c r="A103" i="33"/>
  <c r="A102" i="33"/>
  <c r="A101" i="33"/>
  <c r="A100" i="33"/>
  <c r="A99" i="33"/>
  <c r="A98" i="33"/>
  <c r="A97" i="33"/>
  <c r="A96" i="33"/>
  <c r="A95" i="33"/>
  <c r="A94" i="33"/>
  <c r="A93" i="33"/>
  <c r="A92" i="33"/>
  <c r="A91" i="33"/>
  <c r="A90" i="33"/>
  <c r="A89" i="33"/>
  <c r="A88" i="33"/>
  <c r="A87" i="33"/>
  <c r="A86" i="33"/>
  <c r="A85" i="33"/>
  <c r="A84" i="33"/>
  <c r="A83" i="33"/>
  <c r="A82" i="33"/>
  <c r="A81" i="33"/>
  <c r="A80" i="33"/>
  <c r="A79" i="33"/>
  <c r="A78" i="33"/>
  <c r="A77" i="33"/>
  <c r="A76" i="33"/>
  <c r="A75" i="33"/>
  <c r="A74" i="33"/>
  <c r="A73" i="33"/>
  <c r="A72" i="33"/>
  <c r="A71" i="33"/>
  <c r="A70" i="33"/>
  <c r="A69" i="33"/>
  <c r="A68" i="33"/>
  <c r="A67" i="33"/>
  <c r="A66" i="33"/>
  <c r="A65" i="33"/>
  <c r="A64" i="33"/>
  <c r="A63" i="33"/>
  <c r="A62" i="33"/>
  <c r="A61" i="33"/>
  <c r="A60" i="33"/>
  <c r="A59" i="33"/>
  <c r="A58" i="33"/>
  <c r="A57" i="33"/>
  <c r="A56" i="33"/>
  <c r="A55" i="33"/>
  <c r="A54" i="33"/>
  <c r="A53" i="33"/>
  <c r="A52" i="33"/>
  <c r="A51" i="33"/>
  <c r="A50" i="33"/>
  <c r="A49" i="33"/>
  <c r="A48" i="33"/>
  <c r="A47" i="33"/>
  <c r="A46" i="33"/>
  <c r="A45" i="33"/>
  <c r="A44" i="33"/>
  <c r="A43" i="33"/>
  <c r="A42" i="33"/>
  <c r="A41" i="33"/>
  <c r="A40" i="33"/>
  <c r="A39" i="33"/>
  <c r="A38" i="33"/>
  <c r="A37" i="33"/>
  <c r="A36" i="33"/>
  <c r="A35" i="33"/>
  <c r="A24" i="33"/>
  <c r="A23" i="33"/>
  <c r="A22" i="33"/>
  <c r="A21" i="33"/>
  <c r="A20" i="33"/>
  <c r="A19" i="33"/>
  <c r="A18" i="33"/>
  <c r="A17" i="33"/>
  <c r="A16" i="33"/>
  <c r="A15" i="33"/>
  <c r="N14" i="33"/>
  <c r="M14" i="33"/>
  <c r="L14" i="33"/>
  <c r="K14" i="33"/>
  <c r="J14" i="33"/>
  <c r="I14" i="33"/>
  <c r="AZ12" i="30"/>
  <c r="AZ11" i="30"/>
  <c r="K2" i="30"/>
  <c r="CA12" i="30"/>
  <c r="BZ12" i="30"/>
  <c r="BY12" i="30"/>
  <c r="BX12" i="30"/>
  <c r="BW12" i="30"/>
  <c r="BV12" i="30"/>
  <c r="BU12" i="30"/>
  <c r="BT12" i="30"/>
  <c r="BS12" i="30"/>
  <c r="BR12" i="30"/>
  <c r="BQ12" i="30"/>
  <c r="BP12" i="30"/>
  <c r="BO12" i="30"/>
  <c r="BN12" i="30"/>
  <c r="BM12" i="30"/>
  <c r="BL12" i="30"/>
  <c r="BJ12" i="30"/>
  <c r="BI12" i="30"/>
  <c r="BG12" i="30"/>
  <c r="BF12" i="30"/>
  <c r="BE12" i="30"/>
  <c r="BD12" i="30"/>
  <c r="BC12" i="30"/>
  <c r="BB12" i="30"/>
  <c r="BA12" i="30"/>
  <c r="AL12" i="30"/>
  <c r="AK12" i="30"/>
  <c r="AJ12" i="30"/>
  <c r="AI12" i="30"/>
  <c r="AH12" i="30"/>
  <c r="AG12" i="30"/>
  <c r="AF12" i="30"/>
  <c r="AE12" i="30"/>
  <c r="AD12" i="30"/>
  <c r="AC12" i="30"/>
  <c r="AB12" i="30"/>
  <c r="Y12" i="30"/>
  <c r="V12" i="30"/>
  <c r="U12" i="30"/>
  <c r="T12" i="30"/>
  <c r="Y8" i="20" l="1"/>
  <c r="X8" i="20"/>
  <c r="AZ7" i="30"/>
  <c r="C29" i="16"/>
  <c r="Q29" i="16" s="1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C30" i="16"/>
  <c r="A30" i="16"/>
  <c r="A29" i="16"/>
  <c r="C74" i="24"/>
  <c r="C73" i="24"/>
  <c r="B30" i="16" s="1"/>
  <c r="R73" i="24"/>
  <c r="T73" i="24" s="1"/>
  <c r="C33" i="24"/>
  <c r="D33" i="24"/>
  <c r="E33" i="24"/>
  <c r="F33" i="24"/>
  <c r="G33" i="24"/>
  <c r="H33" i="24"/>
  <c r="I33" i="24"/>
  <c r="J33" i="24"/>
  <c r="K33" i="24"/>
  <c r="L33" i="24"/>
  <c r="M33" i="24"/>
  <c r="N33" i="24"/>
  <c r="O33" i="24"/>
  <c r="P33" i="24"/>
  <c r="D32" i="24"/>
  <c r="E32" i="24"/>
  <c r="F32" i="24"/>
  <c r="G32" i="24"/>
  <c r="H32" i="24"/>
  <c r="I32" i="24"/>
  <c r="J32" i="24"/>
  <c r="K32" i="24"/>
  <c r="L32" i="24"/>
  <c r="M32" i="24"/>
  <c r="N32" i="24"/>
  <c r="O32" i="24"/>
  <c r="P32" i="24"/>
  <c r="Q32" i="24"/>
  <c r="C32" i="24"/>
  <c r="B33" i="24"/>
  <c r="B32" i="24"/>
  <c r="A33" i="24"/>
  <c r="A32" i="24"/>
  <c r="AZ7" i="5"/>
  <c r="M3" i="5"/>
  <c r="AF12" i="5"/>
  <c r="AC12" i="5"/>
  <c r="AB12" i="5"/>
  <c r="AA12" i="5"/>
  <c r="AX12" i="5"/>
  <c r="BL7" i="5"/>
  <c r="BP7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J11" i="5"/>
  <c r="Q30" i="16" l="1"/>
  <c r="R32" i="24"/>
  <c r="S32" i="24" s="1"/>
  <c r="S73" i="24"/>
  <c r="R33" i="24"/>
  <c r="S33" i="24" s="1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O11" i="5"/>
  <c r="BN11" i="5"/>
  <c r="BM11" i="5"/>
  <c r="BK11" i="5"/>
  <c r="BJ11" i="5"/>
  <c r="BI11" i="5"/>
  <c r="BH11" i="5"/>
  <c r="BG11" i="5"/>
  <c r="BF11" i="5"/>
  <c r="BE11" i="5"/>
  <c r="BD11" i="5"/>
  <c r="AI11" i="5"/>
  <c r="AF11" i="5"/>
  <c r="AF7" i="5" s="1"/>
  <c r="AC11" i="5"/>
  <c r="AB11" i="5"/>
  <c r="AA11" i="5"/>
  <c r="M1" i="5" s="1"/>
  <c r="T32" i="24" l="1"/>
  <c r="T33" i="24"/>
  <c r="AI12" i="5"/>
  <c r="M4" i="5" s="1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BD12" i="5"/>
  <c r="BE12" i="5"/>
  <c r="BF12" i="5"/>
  <c r="BG12" i="5"/>
  <c r="BH12" i="5"/>
  <c r="BI12" i="5"/>
  <c r="BJ12" i="5"/>
  <c r="BK12" i="5"/>
  <c r="BM12" i="5"/>
  <c r="BN12" i="5"/>
  <c r="BO12" i="5"/>
  <c r="BQ12" i="5"/>
  <c r="BR12" i="5"/>
  <c r="BS12" i="5"/>
  <c r="BT12" i="5"/>
  <c r="BU12" i="5"/>
  <c r="BV12" i="5"/>
  <c r="BW12" i="5"/>
  <c r="BX12" i="5"/>
  <c r="BY12" i="5"/>
  <c r="BZ12" i="5"/>
  <c r="CA12" i="5"/>
  <c r="CB12" i="5"/>
  <c r="CC12" i="5"/>
  <c r="CD12" i="5"/>
  <c r="CE12" i="5"/>
  <c r="CF12" i="5"/>
  <c r="I802" i="33"/>
  <c r="J99" i="33"/>
  <c r="M443" i="33"/>
  <c r="K314" i="33"/>
  <c r="L845" i="33"/>
  <c r="M974" i="33"/>
  <c r="L599" i="33"/>
  <c r="M529" i="33"/>
  <c r="N1446" i="33"/>
  <c r="K182" i="33"/>
  <c r="M109" i="33"/>
  <c r="J186" i="33"/>
  <c r="N414" i="33"/>
  <c r="L1214" i="33"/>
  <c r="I1194" i="33"/>
  <c r="M554" i="33"/>
  <c r="N1092" i="33"/>
  <c r="I149" i="33"/>
  <c r="M740" i="33"/>
  <c r="L147" i="33"/>
  <c r="N1522" i="33"/>
  <c r="L1286" i="33"/>
  <c r="N1239" i="33"/>
  <c r="K559" i="33"/>
  <c r="M1148" i="33"/>
  <c r="K736" i="33"/>
  <c r="N364" i="33"/>
  <c r="N1163" i="33"/>
  <c r="I178" i="33"/>
  <c r="K267" i="33"/>
  <c r="N173" i="33"/>
  <c r="J657" i="33"/>
  <c r="L453" i="33"/>
  <c r="J836" i="33"/>
  <c r="N382" i="33"/>
  <c r="J220" i="33"/>
  <c r="L1383" i="33"/>
  <c r="M1016" i="33"/>
  <c r="K672" i="33"/>
  <c r="N484" i="33"/>
  <c r="L1394" i="33"/>
  <c r="J791" i="33"/>
  <c r="I26" i="33"/>
  <c r="J1275" i="33"/>
  <c r="N1015" i="33"/>
  <c r="I1062" i="33"/>
  <c r="J1217" i="33"/>
  <c r="K441" i="33"/>
  <c r="I574" i="33"/>
  <c r="J113" i="33"/>
  <c r="M279" i="33"/>
  <c r="N544" i="33"/>
  <c r="M222" i="33"/>
  <c r="M427" i="33"/>
  <c r="J835" i="33"/>
  <c r="J852" i="33"/>
  <c r="L691" i="33"/>
  <c r="K585" i="33"/>
  <c r="L478" i="33"/>
  <c r="L1491" i="33"/>
  <c r="N585" i="33"/>
  <c r="N465" i="33"/>
  <c r="M686" i="33"/>
  <c r="K883" i="33"/>
  <c r="N97" i="33"/>
  <c r="N1181" i="33"/>
  <c r="J462" i="33"/>
  <c r="J869" i="33"/>
  <c r="K832" i="33"/>
  <c r="N477" i="33"/>
  <c r="K1172" i="33"/>
  <c r="J934" i="33"/>
  <c r="K1320" i="33"/>
  <c r="M753" i="33"/>
  <c r="M144" i="33"/>
  <c r="K1061" i="33"/>
  <c r="I78" i="33"/>
  <c r="L100" i="33"/>
  <c r="I849" i="33"/>
  <c r="N286" i="33"/>
  <c r="K740" i="33"/>
  <c r="J476" i="33"/>
  <c r="I724" i="33"/>
  <c r="K287" i="33"/>
  <c r="K1081" i="33"/>
  <c r="K263" i="33"/>
  <c r="I1228" i="33"/>
  <c r="J516" i="33"/>
  <c r="N1387" i="33"/>
  <c r="N519" i="33"/>
  <c r="M83" i="33"/>
  <c r="L77" i="33"/>
  <c r="I349" i="33"/>
  <c r="N1098" i="33"/>
  <c r="N599" i="33"/>
  <c r="M1444" i="33"/>
  <c r="L244" i="33"/>
  <c r="K955" i="33"/>
  <c r="L457" i="33"/>
  <c r="M505" i="33"/>
  <c r="M698" i="33"/>
  <c r="I1183" i="33"/>
  <c r="J1402" i="33"/>
  <c r="I1086" i="33"/>
  <c r="M1333" i="33"/>
  <c r="M94" i="33"/>
  <c r="J48" i="33"/>
  <c r="L1488" i="33"/>
  <c r="M276" i="33"/>
  <c r="K1417" i="33"/>
  <c r="N31" i="33"/>
  <c r="I766" i="33"/>
  <c r="M38" i="33"/>
  <c r="N489" i="33"/>
  <c r="K864" i="33"/>
  <c r="M90" i="33"/>
  <c r="I819" i="33"/>
  <c r="I1476" i="33"/>
  <c r="J914" i="33"/>
  <c r="N449" i="33"/>
  <c r="J987" i="33"/>
  <c r="M794" i="33"/>
  <c r="L815" i="33"/>
  <c r="N861" i="33"/>
  <c r="M1227" i="33"/>
  <c r="N808" i="33"/>
  <c r="M70" i="33"/>
  <c r="I29" i="33"/>
  <c r="L782" i="33"/>
  <c r="I198" i="33"/>
  <c r="N1090" i="33"/>
  <c r="J221" i="33"/>
  <c r="K658" i="33"/>
  <c r="N701" i="33"/>
  <c r="L429" i="33"/>
  <c r="K451" i="33"/>
  <c r="M797" i="33"/>
  <c r="J244" i="33"/>
  <c r="L968" i="33"/>
  <c r="L1021" i="33"/>
  <c r="J76" i="33"/>
  <c r="J1338" i="33"/>
  <c r="N147" i="33"/>
  <c r="J1189" i="33"/>
  <c r="M1313" i="33"/>
  <c r="L27" i="33"/>
  <c r="K320" i="33"/>
  <c r="I283" i="33"/>
  <c r="J429" i="33"/>
  <c r="M158" i="33"/>
  <c r="K332" i="33"/>
  <c r="I1389" i="33"/>
  <c r="I91" i="33"/>
  <c r="J821" i="33"/>
  <c r="I335" i="33"/>
  <c r="J995" i="33"/>
  <c r="I299" i="33"/>
  <c r="K1410" i="33"/>
  <c r="I551" i="33"/>
  <c r="N159" i="33"/>
  <c r="L1054" i="33"/>
  <c r="L765" i="33"/>
  <c r="K768" i="33"/>
  <c r="M1406" i="33"/>
  <c r="J1099" i="33"/>
  <c r="K1369" i="33"/>
  <c r="I113" i="33"/>
  <c r="I245" i="33"/>
  <c r="L1485" i="33"/>
  <c r="K1116" i="33"/>
  <c r="K839" i="33"/>
  <c r="J718" i="33"/>
  <c r="I1441" i="33"/>
  <c r="J211" i="33"/>
  <c r="I218" i="33"/>
  <c r="L614" i="33"/>
  <c r="M560" i="33"/>
  <c r="I326" i="33"/>
  <c r="I1189" i="33"/>
  <c r="N1190" i="33"/>
  <c r="L1284" i="33"/>
  <c r="I87" i="33"/>
  <c r="J693" i="33"/>
  <c r="L896" i="33"/>
  <c r="J158" i="33"/>
  <c r="K1282" i="33"/>
  <c r="K914" i="33"/>
  <c r="K173" i="33"/>
  <c r="N343" i="33"/>
  <c r="M892" i="33"/>
  <c r="M1126" i="33"/>
  <c r="M1248" i="33"/>
  <c r="K1117" i="33"/>
  <c r="L972" i="33"/>
  <c r="L1310" i="33"/>
  <c r="K982" i="33"/>
  <c r="J56" i="33"/>
  <c r="L218" i="33"/>
  <c r="J738" i="33"/>
  <c r="I1300" i="33"/>
  <c r="I237" i="33"/>
  <c r="N1055" i="33"/>
  <c r="J820" i="33"/>
  <c r="L768" i="33"/>
  <c r="K930" i="33"/>
  <c r="N940" i="33"/>
  <c r="K297" i="33"/>
  <c r="L189" i="33"/>
  <c r="J134" i="33"/>
  <c r="L1277" i="33"/>
  <c r="K944" i="33"/>
  <c r="I880" i="33"/>
  <c r="I464" i="33"/>
  <c r="J1284" i="33"/>
  <c r="L984" i="33"/>
  <c r="J957" i="33"/>
  <c r="J1512" i="33"/>
  <c r="N1302" i="33"/>
  <c r="L139" i="33"/>
  <c r="M1137" i="33"/>
  <c r="L625" i="33"/>
  <c r="I340" i="33"/>
  <c r="L955" i="33"/>
  <c r="L1001" i="33"/>
  <c r="L375" i="33"/>
  <c r="I138" i="33"/>
  <c r="M325" i="33"/>
  <c r="J465" i="33"/>
  <c r="L759" i="33"/>
  <c r="N1296" i="33"/>
  <c r="L872" i="33"/>
  <c r="L797" i="33"/>
  <c r="I550" i="33"/>
  <c r="L790" i="33"/>
  <c r="N1061" i="33"/>
  <c r="N49" i="33"/>
  <c r="K1438" i="33"/>
  <c r="M345" i="33"/>
  <c r="N636" i="33"/>
  <c r="M149" i="33"/>
  <c r="I83" i="33"/>
  <c r="L698" i="33"/>
  <c r="L271" i="33"/>
  <c r="K1245" i="33"/>
  <c r="K223" i="33"/>
  <c r="M1356" i="33"/>
  <c r="J1233" i="33"/>
  <c r="K213" i="33"/>
  <c r="K73" i="33"/>
  <c r="J1105" i="33"/>
  <c r="M296" i="33"/>
  <c r="K490" i="33"/>
  <c r="K258" i="33"/>
  <c r="J142" i="33"/>
  <c r="J232" i="33"/>
  <c r="N28" i="33"/>
  <c r="L1247" i="33"/>
  <c r="I867" i="33"/>
  <c r="J1305" i="33"/>
  <c r="K459" i="33"/>
  <c r="N1390" i="33"/>
  <c r="M1365" i="33"/>
  <c r="J565" i="33"/>
  <c r="L334" i="33"/>
  <c r="I407" i="33"/>
  <c r="I873" i="33"/>
  <c r="K166" i="33"/>
  <c r="K1266" i="33"/>
  <c r="J355" i="33"/>
  <c r="M77" i="33"/>
  <c r="L136" i="33"/>
  <c r="L803" i="33"/>
  <c r="L1172" i="33"/>
  <c r="I290" i="33"/>
  <c r="M1192" i="33"/>
  <c r="J287" i="33"/>
  <c r="L443" i="33"/>
  <c r="N165" i="33"/>
  <c r="L1370" i="33"/>
  <c r="N863" i="33"/>
  <c r="N1111" i="33"/>
  <c r="M937" i="33"/>
  <c r="N594" i="33"/>
  <c r="I372" i="33"/>
  <c r="L746" i="33"/>
  <c r="I1424" i="33"/>
  <c r="M483" i="33"/>
  <c r="M592" i="33"/>
  <c r="M1153" i="33"/>
  <c r="N1065" i="33"/>
  <c r="I363" i="33"/>
  <c r="L534" i="33"/>
  <c r="M608" i="33"/>
  <c r="M22" i="33"/>
  <c r="L1382" i="33"/>
  <c r="K249" i="33"/>
  <c r="N995" i="33"/>
  <c r="J1032" i="33"/>
  <c r="J1028" i="33"/>
  <c r="I539" i="33"/>
  <c r="L1514" i="33"/>
  <c r="I1164" i="33"/>
  <c r="I1305" i="33"/>
  <c r="K294" i="33"/>
  <c r="I236" i="33"/>
  <c r="K822" i="33"/>
  <c r="I1011" i="33"/>
  <c r="J920" i="33"/>
  <c r="L1070" i="33"/>
  <c r="J359" i="33"/>
  <c r="I411" i="33"/>
  <c r="L426" i="33"/>
  <c r="I429" i="33"/>
  <c r="J1410" i="33"/>
  <c r="N189" i="33"/>
  <c r="J1016" i="33"/>
  <c r="K1520" i="33"/>
  <c r="M117" i="33"/>
  <c r="K31" i="33"/>
  <c r="I1166" i="33"/>
  <c r="K775" i="33"/>
  <c r="I384" i="33"/>
  <c r="N184" i="33"/>
  <c r="L1300" i="33"/>
  <c r="N360" i="33"/>
  <c r="L507" i="33"/>
  <c r="L114" i="33"/>
  <c r="L1309" i="33"/>
  <c r="J947" i="33"/>
  <c r="N287" i="33"/>
  <c r="J1515" i="33"/>
  <c r="M230" i="33"/>
  <c r="J279" i="33"/>
  <c r="N1175" i="33"/>
  <c r="J194" i="33"/>
  <c r="N466" i="33"/>
  <c r="K1329" i="33"/>
  <c r="L1403" i="33"/>
  <c r="I124" i="33"/>
  <c r="K34" i="33"/>
  <c r="L1133" i="33"/>
  <c r="M997" i="33"/>
  <c r="K1155" i="33"/>
  <c r="M1510" i="33"/>
  <c r="J1157" i="33"/>
  <c r="L729" i="33"/>
  <c r="I442" i="33"/>
  <c r="K1295" i="33"/>
  <c r="J729" i="33"/>
  <c r="J159" i="33"/>
  <c r="M44" i="33"/>
  <c r="N667" i="33"/>
  <c r="N1060" i="33"/>
  <c r="L1397" i="33"/>
  <c r="L382" i="33"/>
  <c r="M472" i="33"/>
  <c r="M1462" i="33"/>
  <c r="N152" i="33"/>
  <c r="J637" i="33"/>
  <c r="K19" i="33"/>
  <c r="K1007" i="33"/>
  <c r="L568" i="33"/>
  <c r="N881" i="33"/>
  <c r="L1451" i="33"/>
  <c r="N261" i="33"/>
  <c r="K1332" i="33"/>
  <c r="N1377" i="33"/>
  <c r="J788" i="33"/>
  <c r="K1224" i="33"/>
  <c r="L292" i="33"/>
  <c r="M916" i="33"/>
  <c r="N90" i="33"/>
  <c r="L450" i="33"/>
  <c r="L262" i="33"/>
  <c r="M199" i="33"/>
  <c r="I1284" i="33"/>
  <c r="K966" i="33"/>
  <c r="I1378" i="33"/>
  <c r="L659" i="33"/>
  <c r="K1001" i="33"/>
  <c r="L225" i="33"/>
  <c r="L1501" i="33"/>
  <c r="L949" i="33"/>
  <c r="M450" i="33"/>
  <c r="K356" i="33"/>
  <c r="K122" i="33"/>
  <c r="K1294" i="33"/>
  <c r="I1105" i="33"/>
  <c r="J452" i="33"/>
  <c r="K895" i="33"/>
  <c r="L1389" i="33"/>
  <c r="M1446" i="33"/>
  <c r="I1047" i="33"/>
  <c r="I1031" i="33"/>
  <c r="K322" i="33"/>
  <c r="M1186" i="33"/>
  <c r="M604" i="33"/>
  <c r="I585" i="33"/>
  <c r="K557" i="33"/>
  <c r="L121" i="33"/>
  <c r="N639" i="33"/>
  <c r="L1194" i="33"/>
  <c r="J305" i="33"/>
  <c r="I197" i="33"/>
  <c r="L852" i="33"/>
  <c r="I1104" i="33"/>
  <c r="L616" i="33"/>
  <c r="J108" i="33"/>
  <c r="M442" i="33"/>
  <c r="N862" i="33"/>
  <c r="I354" i="33"/>
  <c r="L198" i="33"/>
  <c r="I1056" i="33"/>
  <c r="I397" i="33"/>
  <c r="M1292" i="33"/>
  <c r="L921" i="33"/>
  <c r="J386" i="33"/>
  <c r="L713" i="33"/>
  <c r="I251" i="33"/>
  <c r="J1182" i="33"/>
  <c r="I663" i="33"/>
  <c r="N1144" i="33"/>
  <c r="L780" i="33"/>
  <c r="M156" i="33"/>
  <c r="N887" i="33"/>
  <c r="I1304" i="33"/>
  <c r="K1099" i="33"/>
  <c r="J972" i="33"/>
  <c r="M1373" i="33"/>
  <c r="M1220" i="33"/>
  <c r="K1055" i="33"/>
  <c r="N1333" i="33"/>
  <c r="M266" i="33"/>
  <c r="K1310" i="33"/>
  <c r="J531" i="33"/>
  <c r="K1512" i="33"/>
  <c r="J259" i="33"/>
  <c r="L1428" i="33"/>
  <c r="K1250" i="33"/>
  <c r="N216" i="33"/>
  <c r="N1304" i="33"/>
  <c r="J601" i="33"/>
  <c r="N743" i="33"/>
  <c r="J193" i="33"/>
  <c r="M175" i="33"/>
  <c r="N1519" i="33"/>
  <c r="K1465" i="33"/>
  <c r="L912" i="33"/>
  <c r="M308" i="33"/>
  <c r="I277" i="33"/>
  <c r="M960" i="33"/>
  <c r="I747" i="33"/>
  <c r="L1439" i="33"/>
  <c r="I235" i="33"/>
  <c r="K1470" i="33"/>
  <c r="M1303" i="33"/>
  <c r="L1063" i="33"/>
  <c r="J784" i="33"/>
  <c r="K1379" i="33"/>
  <c r="L1040" i="33"/>
  <c r="K1519" i="33"/>
  <c r="M48" i="33"/>
  <c r="I259" i="33"/>
  <c r="L404" i="33"/>
  <c r="J1019" i="33"/>
  <c r="N463" i="33"/>
  <c r="J533" i="33"/>
  <c r="I1094" i="33"/>
  <c r="M987" i="33"/>
  <c r="L1122" i="33"/>
  <c r="K608" i="33"/>
  <c r="M490" i="33"/>
  <c r="K928" i="33"/>
  <c r="N1127" i="33"/>
  <c r="M1222" i="33"/>
  <c r="M407" i="33"/>
  <c r="M1480" i="33"/>
  <c r="J477" i="33"/>
  <c r="N1159" i="33"/>
  <c r="I742" i="33"/>
  <c r="K591" i="33"/>
  <c r="N41" i="33"/>
  <c r="J1423" i="33"/>
  <c r="K1071" i="33"/>
  <c r="N791" i="33"/>
  <c r="J346" i="33"/>
  <c r="J1001" i="33"/>
  <c r="J1080" i="33"/>
  <c r="J97" i="33"/>
  <c r="I977" i="33"/>
  <c r="L1077" i="33"/>
  <c r="M702" i="33"/>
  <c r="L344" i="33"/>
  <c r="I1106" i="33"/>
  <c r="K388" i="33"/>
  <c r="K315" i="33"/>
  <c r="M1359" i="33"/>
  <c r="J1303" i="33"/>
  <c r="I193" i="33"/>
  <c r="J775" i="33"/>
  <c r="J732" i="33"/>
  <c r="J1289" i="33"/>
  <c r="I736" i="33"/>
  <c r="K1425" i="33"/>
  <c r="I844" i="33"/>
  <c r="L148" i="33"/>
  <c r="L841" i="33"/>
  <c r="I1295" i="33"/>
  <c r="K551" i="33"/>
  <c r="I528" i="33"/>
  <c r="K907" i="33"/>
  <c r="M119" i="33"/>
  <c r="I1311" i="33"/>
  <c r="L396" i="33"/>
  <c r="J956" i="33"/>
  <c r="I1490" i="33"/>
  <c r="L1150" i="33"/>
  <c r="K1072" i="33"/>
  <c r="L338" i="33"/>
  <c r="K954" i="33"/>
  <c r="N1003" i="33"/>
  <c r="M1060" i="33"/>
  <c r="I1143" i="33"/>
  <c r="J442" i="33"/>
  <c r="I854" i="33"/>
  <c r="N548" i="33"/>
  <c r="L346" i="33"/>
  <c r="J309" i="33"/>
  <c r="K770" i="33"/>
  <c r="N423" i="33"/>
  <c r="I1152" i="33"/>
  <c r="N801" i="33"/>
  <c r="K200" i="33"/>
  <c r="L851" i="33"/>
  <c r="J591" i="33"/>
  <c r="I261" i="33"/>
  <c r="I895" i="33"/>
  <c r="J1376" i="33"/>
  <c r="N1495" i="33"/>
  <c r="I441" i="33"/>
  <c r="J1096" i="33"/>
  <c r="M1223" i="33"/>
  <c r="M1240" i="33"/>
  <c r="J905" i="33"/>
  <c r="I1350" i="33"/>
  <c r="K774" i="33"/>
  <c r="K1226" i="33"/>
  <c r="I1136" i="33"/>
  <c r="J1322" i="33"/>
  <c r="I673" i="33"/>
  <c r="J353" i="33"/>
  <c r="K350" i="33"/>
  <c r="I1037" i="33"/>
  <c r="L268" i="33"/>
  <c r="I348" i="33"/>
  <c r="N1505" i="33"/>
  <c r="I1339" i="33"/>
  <c r="J1221" i="33"/>
  <c r="L56" i="33"/>
  <c r="M813" i="33"/>
  <c r="L1261" i="33"/>
  <c r="J1195" i="33"/>
  <c r="L914" i="33"/>
  <c r="K1319" i="33"/>
  <c r="K842" i="33"/>
  <c r="N690" i="33"/>
  <c r="I616" i="33"/>
  <c r="I19" i="33"/>
  <c r="I1321" i="33"/>
  <c r="J63" i="33"/>
  <c r="K392" i="33"/>
  <c r="K407" i="33"/>
  <c r="K1025" i="33"/>
  <c r="J1320" i="33"/>
  <c r="M645" i="33"/>
  <c r="J145" i="33"/>
  <c r="L417" i="33"/>
  <c r="N1109" i="33"/>
  <c r="N1332" i="33"/>
  <c r="K509" i="33"/>
  <c r="J1101" i="33"/>
  <c r="J690" i="33"/>
  <c r="N919" i="33"/>
  <c r="I1075" i="33"/>
  <c r="N336" i="33"/>
  <c r="J515" i="33"/>
  <c r="J55" i="33"/>
  <c r="K987" i="33"/>
  <c r="L546" i="33"/>
  <c r="N114" i="33"/>
  <c r="K1109" i="33"/>
  <c r="L1462" i="33"/>
  <c r="J958" i="33"/>
  <c r="L1337" i="33"/>
  <c r="J215" i="33"/>
  <c r="L554" i="33"/>
  <c r="J1251" i="33"/>
  <c r="N1342" i="33"/>
  <c r="M749" i="33"/>
  <c r="M1268" i="33"/>
  <c r="N724" i="33"/>
  <c r="M908" i="33"/>
  <c r="J458" i="33"/>
  <c r="J94" i="33"/>
  <c r="J720" i="33"/>
  <c r="K60" i="33"/>
  <c r="I1024" i="33"/>
  <c r="J238" i="33"/>
  <c r="L1518" i="33"/>
  <c r="N1191" i="33"/>
  <c r="N1011" i="33"/>
  <c r="N567" i="33"/>
  <c r="K1097" i="33"/>
  <c r="K140" i="33"/>
  <c r="M962" i="33"/>
  <c r="J334" i="33"/>
  <c r="I575" i="33"/>
  <c r="K703" i="33"/>
  <c r="J74" i="33"/>
  <c r="L1357" i="33"/>
  <c r="N283" i="33"/>
  <c r="K1268" i="33"/>
  <c r="J95" i="33"/>
  <c r="M1440" i="33"/>
  <c r="M1476" i="33"/>
  <c r="L79" i="33"/>
  <c r="J306" i="33"/>
  <c r="M1065" i="33"/>
  <c r="L289" i="33"/>
  <c r="J123" i="33"/>
  <c r="K398" i="33"/>
  <c r="M648" i="33"/>
  <c r="L762" i="33"/>
  <c r="K967" i="33"/>
  <c r="L520" i="33"/>
  <c r="I61" i="33"/>
  <c r="N118" i="33"/>
  <c r="K1395" i="33"/>
  <c r="K130" i="33"/>
  <c r="L252" i="33"/>
  <c r="L1017" i="33"/>
  <c r="L510" i="33"/>
  <c r="L752" i="33"/>
  <c r="N694" i="33"/>
  <c r="J257" i="33"/>
  <c r="J997" i="33"/>
  <c r="M66" i="33"/>
  <c r="L71" i="33"/>
  <c r="N1475" i="33"/>
  <c r="L201" i="33"/>
  <c r="J812" i="33"/>
  <c r="M553" i="33"/>
  <c r="M869" i="33"/>
  <c r="I238" i="33"/>
  <c r="N1206" i="33"/>
  <c r="L1085" i="33"/>
  <c r="J1407" i="33"/>
  <c r="L558" i="33"/>
  <c r="K644" i="33"/>
  <c r="K1358" i="33"/>
  <c r="N598" i="33"/>
  <c r="K581" i="33"/>
  <c r="I714" i="33"/>
  <c r="M602" i="33"/>
  <c r="K584" i="33"/>
  <c r="M1518" i="33"/>
  <c r="K881" i="33"/>
  <c r="N223" i="33"/>
  <c r="J447" i="33"/>
  <c r="J466" i="33"/>
  <c r="M863" i="33"/>
  <c r="K1173" i="33"/>
  <c r="I1348" i="33"/>
  <c r="N1449" i="33"/>
  <c r="L867" i="33"/>
  <c r="J107" i="33"/>
  <c r="K704" i="33"/>
  <c r="M665" i="33"/>
  <c r="J768" i="33"/>
  <c r="N550" i="33"/>
  <c r="J990" i="33"/>
  <c r="M989" i="33"/>
  <c r="I216" i="33"/>
  <c r="N75" i="33"/>
  <c r="J945" i="33"/>
  <c r="M321" i="33"/>
  <c r="M1338" i="33"/>
  <c r="N224" i="33"/>
  <c r="N1118" i="33"/>
  <c r="J1082" i="33"/>
  <c r="M150" i="33"/>
  <c r="M889" i="33"/>
  <c r="N560" i="33"/>
  <c r="K894" i="33"/>
  <c r="J1084" i="33"/>
  <c r="M131" i="33"/>
  <c r="N1322" i="33"/>
  <c r="K1463" i="33"/>
  <c r="N1424" i="33"/>
  <c r="J1223" i="33"/>
  <c r="L129" i="33"/>
  <c r="L171" i="33"/>
  <c r="I497" i="33"/>
  <c r="K992" i="33"/>
  <c r="L359" i="33"/>
  <c r="M927" i="33"/>
  <c r="N838" i="33"/>
  <c r="K67" i="33"/>
  <c r="L1395" i="33"/>
  <c r="J545" i="33"/>
  <c r="K42" i="33"/>
  <c r="N262" i="33"/>
  <c r="K1050" i="33"/>
  <c r="N897" i="33"/>
  <c r="J303" i="33"/>
  <c r="I490" i="33"/>
  <c r="J38" i="33"/>
  <c r="J712" i="33"/>
  <c r="L645" i="33"/>
  <c r="J969" i="33"/>
  <c r="N776" i="33"/>
  <c r="I936" i="33"/>
  <c r="N915" i="33"/>
  <c r="L1374" i="33"/>
  <c r="J664" i="33"/>
  <c r="N564" i="33"/>
  <c r="M420" i="33"/>
  <c r="N27" i="33"/>
  <c r="N552" i="33"/>
  <c r="K685" i="33"/>
  <c r="N1079" i="33"/>
  <c r="K1028" i="33"/>
  <c r="K900" i="33"/>
  <c r="L1232" i="33"/>
  <c r="L699" i="33"/>
  <c r="I927" i="33"/>
  <c r="I158" i="33"/>
  <c r="M955" i="33"/>
  <c r="J686" i="33"/>
  <c r="J1015" i="33"/>
  <c r="K1142" i="33"/>
  <c r="J183" i="33"/>
  <c r="M700" i="33"/>
  <c r="M1515" i="33"/>
  <c r="N1499" i="33"/>
  <c r="I403" i="33"/>
  <c r="N441" i="33"/>
  <c r="L864" i="33"/>
  <c r="I159" i="33"/>
  <c r="J1495" i="33"/>
  <c r="L1460" i="33"/>
  <c r="M635" i="33"/>
  <c r="M1368" i="33"/>
  <c r="L498" i="33"/>
  <c r="L1093" i="33"/>
  <c r="J349" i="33"/>
  <c r="M1342" i="33"/>
  <c r="N402" i="33"/>
  <c r="J254" i="33"/>
  <c r="M1280" i="33"/>
  <c r="L745" i="33"/>
  <c r="J223" i="33"/>
  <c r="L931" i="33"/>
  <c r="M1197" i="33"/>
  <c r="J80" i="33"/>
  <c r="I877" i="33"/>
  <c r="K664" i="33"/>
  <c r="L959" i="33"/>
  <c r="N1058" i="33"/>
  <c r="N158" i="33"/>
  <c r="J586" i="33"/>
  <c r="K107" i="33"/>
  <c r="L686" i="33"/>
  <c r="K300" i="33"/>
  <c r="L1173" i="33"/>
  <c r="I737" i="33"/>
  <c r="K544" i="33"/>
  <c r="K121" i="33"/>
  <c r="N520" i="33"/>
  <c r="N1077" i="33"/>
  <c r="I328" i="33"/>
  <c r="M330" i="33"/>
  <c r="L989" i="33"/>
  <c r="J234" i="33"/>
  <c r="K522" i="33"/>
  <c r="J298" i="33"/>
  <c r="J368" i="33"/>
  <c r="M958" i="33"/>
  <c r="J329" i="33"/>
  <c r="N226" i="33"/>
  <c r="L202" i="33"/>
  <c r="N293" i="33"/>
  <c r="M1470" i="33"/>
  <c r="K394" i="33"/>
  <c r="L923" i="33"/>
  <c r="L125" i="33"/>
  <c r="K1359" i="33"/>
  <c r="I552" i="33"/>
  <c r="J662" i="33"/>
  <c r="N1237" i="33"/>
  <c r="L559" i="33"/>
  <c r="M58" i="33"/>
  <c r="L916" i="33"/>
  <c r="J781" i="33"/>
  <c r="N1493" i="33"/>
  <c r="L975" i="33"/>
  <c r="N81" i="33"/>
  <c r="J45" i="33"/>
  <c r="J267" i="33"/>
  <c r="M243" i="33"/>
  <c r="M143" i="33"/>
  <c r="K1378" i="33"/>
  <c r="N666" i="33"/>
  <c r="I635" i="33"/>
  <c r="M630" i="33"/>
  <c r="N657" i="33"/>
  <c r="N602" i="33"/>
  <c r="L1481" i="33"/>
  <c r="K1339" i="33"/>
  <c r="J582" i="33"/>
  <c r="L1386" i="33"/>
  <c r="M464" i="33"/>
  <c r="K247" i="33"/>
  <c r="J214" i="33"/>
  <c r="K91" i="33"/>
  <c r="K447" i="33"/>
  <c r="K1460" i="33"/>
  <c r="M712" i="33"/>
  <c r="I1018" i="33"/>
  <c r="I1440" i="33"/>
  <c r="J427" i="33"/>
  <c r="N327" i="33"/>
  <c r="K817" i="33"/>
  <c r="I567" i="33"/>
  <c r="I40" i="33"/>
  <c r="I146" i="33"/>
  <c r="N1228" i="33"/>
  <c r="I35" i="33"/>
  <c r="K481" i="33"/>
  <c r="J733" i="33"/>
  <c r="K980" i="33"/>
  <c r="K516" i="33"/>
  <c r="N1154" i="33"/>
  <c r="K613" i="33"/>
  <c r="I368" i="33"/>
  <c r="J994" i="33"/>
  <c r="J376" i="33"/>
  <c r="K360" i="33"/>
  <c r="J235" i="33"/>
  <c r="K450" i="33"/>
  <c r="I1140" i="33"/>
  <c r="I943" i="33"/>
  <c r="N702" i="33"/>
  <c r="N984" i="33"/>
  <c r="I473" i="33"/>
  <c r="M815" i="33"/>
  <c r="L1521" i="33"/>
  <c r="N318" i="33"/>
  <c r="L895" i="33"/>
  <c r="N464" i="33"/>
  <c r="I52" i="33"/>
  <c r="K1286" i="33"/>
  <c r="N754" i="33"/>
  <c r="N1027" i="33"/>
  <c r="N1244" i="33"/>
  <c r="N1177" i="33"/>
  <c r="N155" i="33"/>
  <c r="K724" i="33"/>
  <c r="L684" i="33"/>
  <c r="M1037" i="33"/>
  <c r="M993" i="33"/>
  <c r="L419" i="33"/>
  <c r="L980" i="33"/>
  <c r="I888" i="33"/>
  <c r="M402" i="33"/>
  <c r="I1074" i="33"/>
  <c r="I337" i="33"/>
  <c r="J443" i="33"/>
  <c r="L395" i="33"/>
  <c r="M849" i="33"/>
  <c r="I1309" i="33"/>
  <c r="N1126" i="33"/>
  <c r="I496" i="33"/>
  <c r="J115" i="33"/>
  <c r="K526" i="33"/>
  <c r="N176" i="33"/>
  <c r="J171" i="33"/>
  <c r="L314" i="33"/>
  <c r="I696" i="33"/>
  <c r="K474" i="33"/>
  <c r="N61" i="33"/>
  <c r="I1114" i="33"/>
  <c r="I183" i="33"/>
  <c r="L607" i="33"/>
  <c r="J1421" i="33"/>
  <c r="L348" i="33"/>
  <c r="L954" i="33"/>
  <c r="I656" i="33"/>
  <c r="L1140" i="33"/>
  <c r="N251" i="33"/>
  <c r="I517" i="33"/>
  <c r="L1069" i="33"/>
  <c r="I543" i="33"/>
  <c r="J1247" i="33"/>
  <c r="N1155" i="33"/>
  <c r="I980" i="33"/>
  <c r="I934" i="33"/>
  <c r="M1178" i="33"/>
  <c r="M1447" i="33"/>
  <c r="K1144" i="33"/>
  <c r="M247" i="33"/>
  <c r="N1180" i="33"/>
  <c r="L149" i="33"/>
  <c r="K737" i="33"/>
  <c r="N446" i="33"/>
  <c r="K780" i="33"/>
  <c r="I1423" i="33"/>
  <c r="N99" i="33"/>
  <c r="M1096" i="33"/>
  <c r="J850" i="33"/>
  <c r="N554" i="33"/>
  <c r="N614" i="33"/>
  <c r="L696" i="33"/>
  <c r="I1148" i="33"/>
  <c r="N378" i="33"/>
  <c r="J503" i="33"/>
  <c r="M147" i="33"/>
  <c r="K555" i="33"/>
  <c r="I1041" i="33"/>
  <c r="L226" i="33"/>
  <c r="I18" i="33"/>
  <c r="L309" i="33"/>
  <c r="I185" i="33"/>
  <c r="M939" i="33"/>
  <c r="L1371" i="33"/>
  <c r="L800" i="33"/>
  <c r="I537" i="33"/>
  <c r="K1189" i="33"/>
  <c r="M1494" i="33"/>
  <c r="N169" i="33"/>
  <c r="J1235" i="33"/>
  <c r="K761" i="33"/>
  <c r="J1465" i="33"/>
  <c r="N1288" i="33"/>
  <c r="L274" i="33"/>
  <c r="J273" i="33"/>
  <c r="J396" i="33"/>
  <c r="K1340" i="33"/>
  <c r="L913" i="33"/>
  <c r="J118" i="33"/>
  <c r="I320" i="33"/>
  <c r="L1109" i="33"/>
  <c r="N713" i="33"/>
  <c r="J469" i="33"/>
  <c r="J423" i="33"/>
  <c r="N588" i="33"/>
  <c r="M1187" i="33"/>
  <c r="M515" i="33"/>
  <c r="M535" i="33"/>
  <c r="N1130" i="33"/>
  <c r="N764" i="33"/>
  <c r="I1040" i="33"/>
  <c r="J1154" i="33"/>
  <c r="K517" i="33"/>
  <c r="K234" i="33"/>
  <c r="I650" i="33"/>
  <c r="M239" i="33"/>
  <c r="M1028" i="33"/>
  <c r="K1272" i="33"/>
  <c r="N628" i="33"/>
  <c r="K486" i="33"/>
  <c r="M475" i="33"/>
  <c r="I339" i="33"/>
  <c r="J1175" i="33"/>
  <c r="I144" i="33"/>
  <c r="I182" i="33"/>
  <c r="N875" i="33"/>
  <c r="N879" i="33"/>
  <c r="M725" i="33"/>
  <c r="K1034" i="33"/>
  <c r="M1388" i="33"/>
  <c r="N616" i="33"/>
  <c r="J316" i="33"/>
  <c r="I749" i="33"/>
  <c r="M1309" i="33"/>
  <c r="J606" i="33"/>
  <c r="K454" i="33"/>
  <c r="I1240" i="33"/>
  <c r="M519" i="33"/>
  <c r="I1319" i="33"/>
  <c r="M847" i="33"/>
  <c r="J964" i="33"/>
  <c r="I177" i="33"/>
  <c r="L787" i="33"/>
  <c r="J603" i="33"/>
  <c r="J177" i="33"/>
  <c r="N86" i="33"/>
  <c r="I1388" i="33"/>
  <c r="I116" i="33"/>
  <c r="I1509" i="33"/>
  <c r="M659" i="33"/>
  <c r="N1376" i="33"/>
  <c r="J1083" i="33"/>
  <c r="I250" i="33"/>
  <c r="I863" i="33"/>
  <c r="L840" i="33"/>
  <c r="J966" i="33"/>
  <c r="L854" i="33"/>
  <c r="J19" i="33"/>
  <c r="J230" i="33"/>
  <c r="I1469" i="33"/>
  <c r="I82" i="33"/>
  <c r="K99" i="33"/>
  <c r="I1418" i="33"/>
  <c r="K826" i="33"/>
  <c r="N412" i="33"/>
  <c r="N625" i="33"/>
  <c r="K434" i="33"/>
  <c r="M1367" i="33"/>
  <c r="N849" i="33"/>
  <c r="K124" i="33"/>
  <c r="I1013" i="33"/>
  <c r="J1315" i="33"/>
  <c r="K187" i="33"/>
  <c r="J1319" i="33"/>
  <c r="J1371" i="33"/>
  <c r="J1234" i="33"/>
  <c r="I1426" i="33"/>
  <c r="I1290" i="33"/>
  <c r="I853" i="33"/>
  <c r="N361" i="33"/>
  <c r="J648" i="33"/>
  <c r="K137" i="33"/>
  <c r="L365" i="33"/>
  <c r="N78" i="33"/>
  <c r="I1102" i="33"/>
  <c r="J184" i="33"/>
  <c r="J1008" i="33"/>
  <c r="N1507" i="33"/>
  <c r="M614" i="33"/>
  <c r="K1200" i="33"/>
  <c r="I203" i="33"/>
  <c r="L634" i="33"/>
  <c r="J116" i="33"/>
  <c r="J299" i="33"/>
  <c r="M1389" i="33"/>
  <c r="J1301" i="33"/>
  <c r="M1485" i="33"/>
  <c r="M485" i="33"/>
  <c r="N308" i="33"/>
  <c r="N1428" i="33"/>
  <c r="J895" i="33"/>
  <c r="J631" i="33"/>
  <c r="I583" i="33"/>
  <c r="N490" i="33"/>
  <c r="I102" i="33"/>
  <c r="I435" i="33"/>
  <c r="N1306" i="33"/>
  <c r="J704" i="33"/>
  <c r="N163" i="33"/>
  <c r="M429" i="33"/>
  <c r="M914" i="33"/>
  <c r="I1272" i="33"/>
  <c r="M96" i="33"/>
  <c r="J828" i="33"/>
  <c r="N672" i="33"/>
  <c r="J872" i="33"/>
  <c r="M643" i="33"/>
  <c r="N324" i="33"/>
  <c r="L858" i="33"/>
  <c r="L1211" i="33"/>
  <c r="N736" i="33"/>
  <c r="M1130" i="33"/>
  <c r="N1393" i="33"/>
  <c r="I377" i="33"/>
  <c r="J405" i="33"/>
  <c r="M563" i="33"/>
  <c r="N1162" i="33"/>
  <c r="K437" i="33"/>
  <c r="J558" i="33"/>
  <c r="J1390" i="33"/>
  <c r="N542" i="33"/>
  <c r="I1495" i="33"/>
  <c r="K424" i="33"/>
  <c r="I803" i="33"/>
  <c r="J286" i="33"/>
  <c r="J977" i="33"/>
  <c r="J1393" i="33"/>
  <c r="M538" i="33"/>
  <c r="M399" i="33"/>
  <c r="I327" i="33"/>
  <c r="K1219" i="33"/>
  <c r="L807" i="33"/>
  <c r="N1050" i="33"/>
  <c r="L209" i="33"/>
  <c r="L434" i="33"/>
  <c r="N1330" i="33"/>
  <c r="I121" i="33"/>
  <c r="N1215" i="33"/>
  <c r="K680" i="33"/>
  <c r="I1361" i="33"/>
  <c r="I1177" i="33"/>
  <c r="K136" i="33"/>
  <c r="L184" i="33"/>
  <c r="N1203" i="33"/>
  <c r="I1175" i="33"/>
  <c r="N939" i="33"/>
  <c r="I994" i="33"/>
  <c r="M487" i="33"/>
  <c r="M34" i="33"/>
  <c r="M1274" i="33"/>
  <c r="L1360" i="33"/>
  <c r="I1097" i="33"/>
  <c r="L308" i="33"/>
  <c r="I799" i="33"/>
  <c r="M842" i="33"/>
  <c r="L606" i="33"/>
  <c r="L1037" i="33"/>
  <c r="K1461" i="33"/>
  <c r="K355" i="33"/>
  <c r="L535" i="33"/>
  <c r="K723" i="33"/>
  <c r="N1189" i="33"/>
  <c r="M210" i="33"/>
  <c r="I369" i="33"/>
  <c r="K1398" i="33"/>
  <c r="J834" i="33"/>
  <c r="J373" i="33"/>
  <c r="J1141" i="33"/>
  <c r="K333" i="33"/>
  <c r="M1282" i="33"/>
  <c r="N1214" i="33"/>
  <c r="K1500" i="33"/>
  <c r="K756" i="33"/>
  <c r="N109" i="33"/>
  <c r="L1160" i="33"/>
  <c r="L26" i="33"/>
  <c r="I509" i="33"/>
  <c r="N413" i="33"/>
  <c r="K1281" i="33"/>
  <c r="L1443" i="33"/>
  <c r="J1383" i="33"/>
  <c r="L871" i="33"/>
  <c r="I1518" i="33"/>
  <c r="J672" i="33"/>
  <c r="I1198" i="33"/>
  <c r="N659" i="33"/>
  <c r="K387" i="33"/>
  <c r="M777" i="33"/>
  <c r="K244" i="33"/>
  <c r="I99" i="33"/>
  <c r="I221" i="33"/>
  <c r="L786" i="33"/>
  <c r="K84" i="33"/>
  <c r="N1477" i="33"/>
  <c r="J348" i="33"/>
  <c r="J742" i="33"/>
  <c r="I200" i="33"/>
  <c r="I33" i="33"/>
  <c r="I480" i="33"/>
  <c r="N923" i="33"/>
  <c r="M203" i="33"/>
  <c r="J1212" i="33"/>
  <c r="J1236" i="33"/>
  <c r="K692" i="33"/>
  <c r="I1132" i="33"/>
  <c r="L472" i="33"/>
  <c r="L874" i="33"/>
  <c r="L644" i="33"/>
  <c r="L933" i="33"/>
  <c r="M929" i="33"/>
  <c r="L181" i="33"/>
  <c r="J34" i="33"/>
  <c r="I1324" i="33"/>
  <c r="M389" i="33"/>
  <c r="L822" i="33"/>
  <c r="N282" i="33"/>
  <c r="N1396" i="33"/>
  <c r="M363" i="33"/>
  <c r="I56" i="33"/>
  <c r="J1205" i="33"/>
  <c r="K1254" i="33"/>
  <c r="K811" i="33"/>
  <c r="L210" i="33"/>
  <c r="K753" i="33"/>
  <c r="K1068" i="33"/>
  <c r="N338" i="33"/>
  <c r="I978" i="33"/>
  <c r="J815" i="33"/>
  <c r="J596" i="33"/>
  <c r="L25" i="33"/>
  <c r="N71" i="33"/>
  <c r="I1180" i="33"/>
  <c r="J689" i="33"/>
  <c r="K568" i="33"/>
  <c r="I424" i="33"/>
  <c r="K1450" i="33"/>
  <c r="J1496" i="33"/>
  <c r="M524" i="33"/>
  <c r="I392" i="33"/>
  <c r="K21" i="33"/>
  <c r="N290" i="33"/>
  <c r="K1415" i="33"/>
  <c r="I133" i="33"/>
  <c r="N1362" i="33"/>
  <c r="N767" i="33"/>
  <c r="K648" i="33"/>
  <c r="N1097" i="33"/>
  <c r="N1084" i="33"/>
  <c r="I1115" i="33"/>
  <c r="M684" i="33"/>
  <c r="J809" i="33"/>
  <c r="N899" i="33"/>
  <c r="M428" i="33"/>
  <c r="J758" i="33"/>
  <c r="N20" i="33"/>
  <c r="K431" i="33"/>
  <c r="J1239" i="33"/>
  <c r="L1235" i="33"/>
  <c r="J479" i="33"/>
  <c r="L110" i="33"/>
  <c r="J946" i="33"/>
  <c r="K131" i="33"/>
  <c r="N83" i="33"/>
  <c r="L405" i="33"/>
  <c r="L853" i="33"/>
  <c r="M871" i="33"/>
  <c r="J677" i="33"/>
  <c r="L134" i="33"/>
  <c r="M406" i="33"/>
  <c r="M990" i="33"/>
  <c r="N1266" i="33"/>
  <c r="N1018" i="33"/>
  <c r="K89" i="33"/>
  <c r="K390" i="33"/>
  <c r="K1355" i="33"/>
  <c r="M1346" i="33"/>
  <c r="I1457" i="33"/>
  <c r="M52" i="33"/>
  <c r="J769" i="33"/>
  <c r="I484" i="33"/>
  <c r="I924" i="33"/>
  <c r="I1446" i="33"/>
  <c r="J1270" i="33"/>
  <c r="K272" i="33"/>
  <c r="L675" i="33"/>
  <c r="J1265" i="33"/>
  <c r="N387" i="33"/>
  <c r="K540" i="33"/>
  <c r="L680" i="33"/>
  <c r="L973" i="33"/>
  <c r="J317" i="33"/>
  <c r="K1253" i="33"/>
  <c r="K563" i="33"/>
  <c r="L502" i="33"/>
  <c r="J1367" i="33"/>
  <c r="K85" i="33"/>
  <c r="K728" i="33"/>
  <c r="M120" i="33"/>
  <c r="J992" i="33"/>
  <c r="J59" i="33"/>
  <c r="L952" i="33"/>
  <c r="M1327" i="33"/>
  <c r="M714" i="33"/>
  <c r="N1268" i="33"/>
  <c r="M39" i="33"/>
  <c r="J1368" i="33"/>
  <c r="N1028" i="33"/>
  <c r="K179" i="33"/>
  <c r="I908" i="33"/>
  <c r="M1263" i="33"/>
  <c r="J444" i="33"/>
  <c r="M660" i="33"/>
  <c r="K1477" i="33"/>
  <c r="L315" i="33"/>
  <c r="K712" i="33"/>
  <c r="I1255" i="33"/>
  <c r="K1436" i="33"/>
  <c r="I814" i="33"/>
  <c r="K1501" i="33"/>
  <c r="N589" i="33"/>
  <c r="M1261" i="33"/>
  <c r="M932" i="33"/>
  <c r="M967" i="33"/>
  <c r="K1478" i="33"/>
  <c r="M1254" i="33"/>
  <c r="J310" i="33"/>
  <c r="L324" i="33"/>
  <c r="M1231" i="33"/>
  <c r="I613" i="33"/>
  <c r="K61" i="33"/>
  <c r="L692" i="33"/>
  <c r="K906" i="33"/>
  <c r="M114" i="33"/>
  <c r="K498" i="33"/>
  <c r="J285" i="33"/>
  <c r="L389" i="33"/>
  <c r="I1459" i="33"/>
  <c r="N183" i="33"/>
  <c r="M391" i="33"/>
  <c r="K649" i="33"/>
  <c r="N740" i="33"/>
  <c r="I536" i="33"/>
  <c r="J201" i="33"/>
  <c r="K198" i="33"/>
  <c r="J903" i="33"/>
  <c r="N1276" i="33"/>
  <c r="M298" i="33"/>
  <c r="N1225" i="33"/>
  <c r="N944" i="33"/>
  <c r="K150" i="33"/>
  <c r="I306" i="33"/>
  <c r="K16" i="33"/>
  <c r="K946" i="33"/>
  <c r="J1173" i="33"/>
  <c r="L287" i="33"/>
  <c r="J581" i="33"/>
  <c r="N1329" i="33"/>
  <c r="M1246" i="33"/>
  <c r="J767" i="33"/>
  <c r="N1343" i="33"/>
  <c r="J1165" i="33"/>
  <c r="N255" i="33"/>
  <c r="K506" i="33"/>
  <c r="I334" i="33"/>
  <c r="M1488" i="33"/>
  <c r="I458" i="33"/>
  <c r="I401" i="33"/>
  <c r="I41" i="33"/>
  <c r="N570" i="33"/>
  <c r="I1460" i="33"/>
  <c r="L583" i="33"/>
  <c r="N719" i="33"/>
  <c r="K583" i="33"/>
  <c r="M1093" i="33"/>
  <c r="L1225" i="33"/>
  <c r="M63" i="33"/>
  <c r="I211" i="33"/>
  <c r="J424" i="33"/>
  <c r="L320" i="33"/>
  <c r="N934" i="33"/>
  <c r="I289" i="33"/>
  <c r="I1038" i="33"/>
  <c r="L773" i="33"/>
  <c r="K1421" i="33"/>
  <c r="K358" i="33"/>
  <c r="I86" i="33"/>
  <c r="L1420" i="33"/>
  <c r="N524" i="33"/>
  <c r="K657" i="33"/>
  <c r="I1303" i="33"/>
  <c r="N1480" i="33"/>
  <c r="L591" i="33"/>
  <c r="N1357" i="33"/>
  <c r="N516" i="33"/>
  <c r="K286" i="33"/>
  <c r="J521" i="33"/>
  <c r="J1180" i="33"/>
  <c r="L727" i="33"/>
  <c r="I31" i="33"/>
  <c r="L1245" i="33"/>
  <c r="J1381" i="33"/>
  <c r="I1063" i="33"/>
  <c r="N393" i="33"/>
  <c r="L141" i="33"/>
  <c r="M706" i="33"/>
  <c r="J1229" i="33"/>
  <c r="I76" i="33"/>
  <c r="J151" i="33"/>
  <c r="J1276" i="33"/>
  <c r="M453" i="33"/>
  <c r="J871" i="33"/>
  <c r="J777" i="33"/>
  <c r="J81" i="33"/>
  <c r="N1284" i="33"/>
  <c r="I1437" i="33"/>
  <c r="M767" i="33"/>
  <c r="I644" i="33"/>
  <c r="J730" i="33"/>
  <c r="N912" i="33"/>
  <c r="K722" i="33"/>
  <c r="N33" i="33"/>
  <c r="J779" i="33"/>
  <c r="I314" i="33"/>
  <c r="K1088" i="33"/>
  <c r="M388" i="33"/>
  <c r="K1240" i="33"/>
  <c r="N1509" i="33"/>
  <c r="J999" i="33"/>
  <c r="I176" i="33"/>
  <c r="I1522" i="33"/>
  <c r="K211" i="33"/>
  <c r="N197" i="33"/>
  <c r="L770" i="33"/>
  <c r="N807" i="33"/>
  <c r="I1265" i="33"/>
  <c r="L633" i="33"/>
  <c r="M752" i="33"/>
  <c r="L736" i="33"/>
  <c r="K275" i="33"/>
  <c r="N674" i="33"/>
  <c r="N211" i="33"/>
  <c r="J263" i="33"/>
  <c r="I1268" i="33"/>
  <c r="D1" i="33"/>
  <c r="J682" i="33"/>
  <c r="I660" i="33"/>
  <c r="L1445" i="33"/>
  <c r="J538" i="33"/>
  <c r="L718" i="33"/>
  <c r="N1238" i="33"/>
  <c r="L1311" i="33"/>
  <c r="J681" i="33"/>
  <c r="M656" i="33"/>
  <c r="I542" i="33"/>
  <c r="L1096" i="33"/>
  <c r="L106" i="33"/>
  <c r="N288" i="33"/>
  <c r="L539" i="33"/>
  <c r="M132" i="33"/>
  <c r="K176" i="33"/>
  <c r="L1430" i="33"/>
  <c r="I707" i="33"/>
  <c r="N1259" i="33"/>
  <c r="K135" i="33"/>
  <c r="K1257" i="33"/>
  <c r="I1447" i="33"/>
  <c r="L260" i="33"/>
  <c r="N395" i="33"/>
  <c r="L1090" i="33"/>
  <c r="N962" i="33"/>
  <c r="J567" i="33"/>
  <c r="I506" i="33"/>
  <c r="J929" i="33"/>
  <c r="N1370" i="33"/>
  <c r="L124" i="33"/>
  <c r="N558" i="33"/>
  <c r="J258" i="33"/>
  <c r="I1479" i="33"/>
  <c r="K430" i="33"/>
  <c r="K1462" i="33"/>
  <c r="N349" i="33"/>
  <c r="N972" i="33"/>
  <c r="N1335" i="33"/>
  <c r="J1277" i="33"/>
  <c r="K218" i="33"/>
  <c r="L1361" i="33"/>
  <c r="K726" i="33"/>
  <c r="K1389" i="33"/>
  <c r="M810" i="33"/>
  <c r="J1225" i="33"/>
  <c r="J454" i="33"/>
  <c r="K342" i="33"/>
  <c r="M1115" i="33"/>
  <c r="I1215" i="33"/>
  <c r="K240" i="33"/>
  <c r="J1291" i="33"/>
  <c r="J109" i="33"/>
  <c r="K961" i="33"/>
  <c r="I937" i="33"/>
  <c r="M1328" i="33"/>
  <c r="M177" i="33"/>
  <c r="I744" i="33"/>
  <c r="L1435" i="33"/>
  <c r="J167" i="33"/>
  <c r="N1273" i="33"/>
  <c r="L1098" i="33"/>
  <c r="K1159" i="33"/>
  <c r="J1042" i="33"/>
  <c r="K1138" i="33"/>
  <c r="N1311" i="33"/>
  <c r="M497" i="33"/>
  <c r="J1033" i="33"/>
  <c r="J1196" i="33"/>
  <c r="J1003" i="33"/>
  <c r="K790" i="33"/>
  <c r="J397" i="33"/>
  <c r="L393" i="33"/>
  <c r="K1383" i="33"/>
  <c r="I968" i="33"/>
  <c r="N266" i="33"/>
  <c r="M1201" i="33"/>
  <c r="K590" i="33"/>
  <c r="N1249" i="33"/>
  <c r="N278" i="33"/>
  <c r="K1439" i="33"/>
  <c r="N932" i="33"/>
  <c r="M1208" i="33"/>
  <c r="J27" i="33"/>
  <c r="I836" i="33"/>
  <c r="M517" i="33"/>
  <c r="M865" i="33"/>
  <c r="M1035" i="33"/>
  <c r="K1049" i="33"/>
  <c r="J1147" i="33"/>
  <c r="M591" i="33"/>
  <c r="N310" i="33"/>
  <c r="J1199" i="33"/>
  <c r="M340" i="33"/>
  <c r="N1492" i="33"/>
  <c r="N977" i="33"/>
  <c r="L1432" i="33"/>
  <c r="K1505" i="33"/>
  <c r="L663" i="33"/>
  <c r="L385" i="33"/>
  <c r="J1498" i="33"/>
  <c r="N613" i="33"/>
  <c r="I270" i="33"/>
  <c r="K732" i="33"/>
  <c r="L703" i="33"/>
  <c r="L230" i="33"/>
  <c r="M318" i="33"/>
  <c r="L221" i="33"/>
  <c r="M1345" i="33"/>
  <c r="M1155" i="33"/>
  <c r="N938" i="33"/>
  <c r="K281" i="33"/>
  <c r="I893" i="33"/>
  <c r="L452" i="33"/>
  <c r="K205" i="33"/>
  <c r="I1410" i="33"/>
  <c r="L17" i="33"/>
  <c r="N1247" i="33"/>
  <c r="L960" i="33"/>
  <c r="J137" i="33"/>
  <c r="I1501" i="33"/>
  <c r="K1011" i="33"/>
  <c r="J536" i="33"/>
  <c r="K1347" i="33"/>
  <c r="N1293" i="33"/>
  <c r="M748" i="33"/>
  <c r="K343" i="33"/>
  <c r="N145" i="33"/>
  <c r="L1507" i="33"/>
  <c r="M1382" i="33"/>
  <c r="K33" i="33"/>
  <c r="L322" i="33"/>
  <c r="J467" i="33"/>
  <c r="N141" i="33"/>
  <c r="I219" i="33"/>
  <c r="M751" i="33"/>
  <c r="J1118" i="33"/>
  <c r="L1145" i="33"/>
  <c r="K1246" i="33"/>
  <c r="J1372" i="33"/>
  <c r="I1488" i="33"/>
  <c r="M461" i="33"/>
  <c r="K884" i="33"/>
  <c r="I751" i="33"/>
  <c r="L1365" i="33"/>
  <c r="M881" i="33"/>
  <c r="M289" i="33"/>
  <c r="K470" i="33"/>
  <c r="N375" i="33"/>
  <c r="L646" i="33"/>
  <c r="J122" i="33"/>
  <c r="I63" i="33"/>
  <c r="J1440" i="33"/>
  <c r="N232" i="33"/>
  <c r="N307" i="33"/>
  <c r="L415" i="33"/>
  <c r="J315" i="33"/>
  <c r="M800" i="33"/>
  <c r="M479" i="33"/>
  <c r="I1222" i="33"/>
  <c r="M140" i="33"/>
  <c r="M655" i="33"/>
  <c r="I555" i="33"/>
  <c r="M845" i="33"/>
  <c r="I1285" i="33"/>
  <c r="N949" i="33"/>
  <c r="N341" i="33"/>
  <c r="I228" i="33"/>
  <c r="J492" i="33"/>
  <c r="L1515" i="33"/>
  <c r="L1095" i="33"/>
  <c r="M392" i="33"/>
  <c r="K278" i="33"/>
  <c r="I284" i="33"/>
  <c r="L66" i="33"/>
  <c r="K207" i="33"/>
  <c r="K1335" i="33"/>
  <c r="J746" i="33"/>
  <c r="I1409" i="33"/>
  <c r="N1420" i="33"/>
  <c r="N837" i="33"/>
  <c r="N1185" i="33"/>
  <c r="L112" i="33"/>
  <c r="J609" i="33"/>
  <c r="M857" i="33"/>
  <c r="M218" i="33"/>
  <c r="M1336" i="33"/>
  <c r="I223" i="33"/>
  <c r="N18" i="33"/>
  <c r="M1422" i="33"/>
  <c r="M999" i="33"/>
  <c r="J26" i="33"/>
  <c r="L618" i="33"/>
  <c r="K1390" i="33"/>
  <c r="I651" i="33"/>
  <c r="I1520" i="33"/>
  <c r="N1193" i="33"/>
  <c r="L1327" i="33"/>
  <c r="J653" i="33"/>
  <c r="I1051" i="33"/>
  <c r="K1232" i="33"/>
  <c r="K301" i="33"/>
  <c r="J471" i="33"/>
  <c r="I393" i="33"/>
  <c r="J803" i="33"/>
  <c r="K1336" i="33"/>
  <c r="K1047" i="33"/>
  <c r="I252" i="33"/>
  <c r="I268" i="33"/>
  <c r="M112" i="33"/>
  <c r="M676" i="33"/>
  <c r="M179" i="33"/>
  <c r="I1006" i="33"/>
  <c r="I641" i="33"/>
  <c r="M935" i="33"/>
  <c r="I727" i="33"/>
  <c r="M829" i="33"/>
  <c r="J745" i="33"/>
  <c r="M911" i="33"/>
  <c r="K404" i="33"/>
  <c r="L947" i="33"/>
  <c r="J882" i="33"/>
  <c r="L254" i="33"/>
  <c r="N692" i="33"/>
  <c r="M1291" i="33"/>
  <c r="L515" i="33"/>
  <c r="M745" i="33"/>
  <c r="N62" i="33"/>
  <c r="K257" i="33"/>
  <c r="I120" i="33"/>
  <c r="I1238" i="33"/>
  <c r="K1502" i="33"/>
  <c r="L1049" i="33"/>
  <c r="N562" i="33"/>
  <c r="J883" i="33"/>
  <c r="M1015" i="33"/>
  <c r="N1246" i="33"/>
  <c r="N848" i="33"/>
  <c r="J578" i="33"/>
  <c r="K138" i="33"/>
  <c r="I498" i="33"/>
  <c r="N730" i="33"/>
  <c r="L185" i="33"/>
  <c r="N1478" i="33"/>
  <c r="I316" i="33"/>
  <c r="J213" i="33"/>
  <c r="K147" i="33"/>
  <c r="J295" i="33"/>
  <c r="M28" i="33"/>
  <c r="J395" i="33"/>
  <c r="L557" i="33"/>
  <c r="I262" i="33"/>
  <c r="L1102" i="33"/>
  <c r="I118" i="33"/>
  <c r="M792" i="33"/>
  <c r="I1318" i="33"/>
  <c r="M315" i="33"/>
  <c r="L1516" i="33"/>
  <c r="J663" i="33"/>
  <c r="I1171" i="33"/>
  <c r="K330" i="33"/>
  <c r="L809" i="33"/>
  <c r="J654" i="33"/>
  <c r="N204" i="33"/>
  <c r="N1248" i="33"/>
  <c r="K1314" i="33"/>
  <c r="M1501" i="33"/>
  <c r="L594" i="33"/>
  <c r="M830" i="33"/>
  <c r="K1258" i="33"/>
  <c r="K1089" i="33"/>
  <c r="M876" i="33"/>
  <c r="M1408" i="33"/>
  <c r="N1036" i="33"/>
  <c r="K1452" i="33"/>
  <c r="I1042" i="33"/>
  <c r="J847" i="33"/>
  <c r="L897" i="33"/>
  <c r="K1054" i="33"/>
  <c r="K979" i="33"/>
  <c r="M1158" i="33"/>
  <c r="L487" i="33"/>
  <c r="L410" i="33"/>
  <c r="M183" i="33"/>
  <c r="K905" i="33"/>
  <c r="I929" i="33"/>
  <c r="L631" i="33"/>
  <c r="K373" i="33"/>
  <c r="M942" i="33"/>
  <c r="J864" i="33"/>
  <c r="J1454" i="33"/>
  <c r="J111" i="33"/>
  <c r="N507" i="33"/>
  <c r="N870" i="33"/>
  <c r="L1203" i="33"/>
  <c r="N1157" i="33"/>
  <c r="I538" i="33"/>
  <c r="M1219" i="33"/>
  <c r="J290" i="33"/>
  <c r="K428" i="33"/>
  <c r="N967" i="33"/>
  <c r="N820" i="33"/>
  <c r="K1124" i="33"/>
  <c r="N529" i="33"/>
  <c r="I1005" i="33"/>
  <c r="J161" i="33"/>
  <c r="J102" i="33"/>
  <c r="K751" i="33"/>
  <c r="M423" i="33"/>
  <c r="L227" i="33"/>
  <c r="L144" i="33"/>
  <c r="I229" i="33"/>
  <c r="N620" i="33"/>
  <c r="K1308" i="33"/>
  <c r="J65" i="33"/>
  <c r="M484" i="33"/>
  <c r="M60" i="33"/>
  <c r="M1253" i="33"/>
  <c r="M1277" i="33"/>
  <c r="J1304" i="33"/>
  <c r="J856" i="33"/>
  <c r="M724" i="33"/>
  <c r="I791" i="33"/>
  <c r="L373" i="33"/>
  <c r="I476" i="33"/>
  <c r="K219" i="33"/>
  <c r="M1089" i="33"/>
  <c r="L364" i="33"/>
  <c r="K1338" i="33"/>
  <c r="M1199" i="33"/>
  <c r="M137" i="33"/>
  <c r="I1380" i="33"/>
  <c r="I1055" i="33"/>
  <c r="K1064" i="33"/>
  <c r="K903" i="33"/>
  <c r="J877" i="33"/>
  <c r="M768" i="33"/>
  <c r="J176" i="33"/>
  <c r="K132" i="33"/>
  <c r="M125" i="33"/>
  <c r="L1107" i="33"/>
  <c r="L1184" i="33"/>
  <c r="K1325" i="33"/>
  <c r="M584" i="33"/>
  <c r="M1511" i="33"/>
  <c r="L910" i="33"/>
  <c r="K36" i="33"/>
  <c r="I1161" i="33"/>
  <c r="K458" i="33"/>
  <c r="I1174" i="33"/>
  <c r="L167" i="33"/>
  <c r="J318" i="33"/>
  <c r="L1510" i="33"/>
  <c r="J1267" i="33"/>
  <c r="K932" i="33"/>
  <c r="N1074" i="33"/>
  <c r="N1491" i="33"/>
  <c r="J1508" i="33"/>
  <c r="M1517" i="33"/>
  <c r="L613" i="33"/>
  <c r="M212" i="33"/>
  <c r="M1082" i="33"/>
  <c r="N1148" i="33"/>
  <c r="M1140" i="33"/>
  <c r="I465" i="33"/>
  <c r="K637" i="33"/>
  <c r="I188" i="33"/>
  <c r="M1156" i="33"/>
  <c r="J1031" i="33"/>
  <c r="J98" i="33"/>
  <c r="L48" i="33"/>
  <c r="I1239" i="33"/>
  <c r="K625" i="33"/>
  <c r="M737" i="33"/>
  <c r="L466" i="33"/>
  <c r="I1414" i="33"/>
  <c r="K1289" i="33"/>
  <c r="K840" i="33"/>
  <c r="N1451" i="33"/>
  <c r="I1468" i="33"/>
  <c r="I1403" i="33"/>
  <c r="N218" i="33"/>
  <c r="K620" i="33"/>
  <c r="L707" i="33"/>
  <c r="K1373" i="33"/>
  <c r="L1429" i="33"/>
  <c r="N1081" i="33"/>
  <c r="L138" i="33"/>
  <c r="K981" i="33"/>
  <c r="K519" i="33"/>
  <c r="I690" i="33"/>
  <c r="I545" i="33"/>
  <c r="K667" i="33"/>
  <c r="I568" i="33"/>
  <c r="N322" i="33"/>
  <c r="K1411" i="33"/>
  <c r="M295" i="33"/>
  <c r="K274" i="33"/>
  <c r="J996" i="33"/>
  <c r="K1342" i="33"/>
  <c r="K904" i="33"/>
  <c r="K378" i="33"/>
  <c r="J1272" i="33"/>
  <c r="K1145" i="33"/>
  <c r="I226" i="33"/>
  <c r="K1291" i="33"/>
  <c r="K270" i="33"/>
  <c r="M435" i="33"/>
  <c r="M531" i="33"/>
  <c r="L388" i="33"/>
  <c r="L941" i="33"/>
  <c r="I493" i="33"/>
  <c r="M811" i="33"/>
  <c r="J549" i="33"/>
  <c r="J321" i="33"/>
  <c r="N297" i="33"/>
  <c r="J954" i="33"/>
  <c r="J1427" i="33"/>
  <c r="J302" i="33"/>
  <c r="N1030" i="33"/>
  <c r="I313" i="33"/>
  <c r="K1455" i="33"/>
  <c r="J1215" i="33"/>
  <c r="K45" i="33"/>
  <c r="N1071" i="33"/>
  <c r="J921" i="33"/>
  <c r="J1252" i="33"/>
  <c r="I1279" i="33"/>
  <c r="I933" i="33"/>
  <c r="K1445" i="33"/>
  <c r="J219" i="33"/>
  <c r="J1348" i="33"/>
  <c r="L526" i="33"/>
  <c r="M677" i="33"/>
  <c r="N1294" i="33"/>
  <c r="I108" i="33"/>
  <c r="K1163" i="33"/>
  <c r="I770" i="33"/>
  <c r="I22" i="33"/>
  <c r="J29" i="33"/>
  <c r="I1128" i="33"/>
  <c r="L283" i="33"/>
  <c r="I1325" i="33"/>
  <c r="M419" i="33"/>
  <c r="I1071" i="33"/>
  <c r="I1267" i="33"/>
  <c r="M606" i="33"/>
  <c r="I425" i="33"/>
  <c r="K1029" i="33"/>
  <c r="M750" i="33"/>
  <c r="J69" i="33"/>
  <c r="J526" i="33"/>
  <c r="L483" i="33"/>
  <c r="I1053" i="33"/>
  <c r="I1395" i="33"/>
  <c r="N390" i="33"/>
  <c r="K1137" i="33"/>
  <c r="J204" i="33"/>
  <c r="K598" i="33"/>
  <c r="J814" i="33"/>
  <c r="N997" i="33"/>
  <c r="J1398" i="33"/>
  <c r="J1248" i="33"/>
  <c r="L1134" i="33"/>
  <c r="L377" i="33"/>
  <c r="M1366" i="33"/>
  <c r="L656" i="33"/>
  <c r="J789" i="33"/>
  <c r="I860" i="33"/>
  <c r="M172" i="33"/>
  <c r="J1483" i="33"/>
  <c r="N1500" i="33"/>
  <c r="L170" i="33"/>
  <c r="M533" i="33"/>
  <c r="I1245" i="33"/>
  <c r="K1021" i="33"/>
  <c r="I241" i="33"/>
  <c r="M240" i="33"/>
  <c r="N648" i="33"/>
  <c r="J569" i="33"/>
  <c r="K697" i="33"/>
  <c r="I1193" i="33"/>
  <c r="J1317" i="33"/>
  <c r="N168" i="33"/>
  <c r="M1260" i="33"/>
  <c r="M884" i="33"/>
  <c r="N1145" i="33"/>
  <c r="M971" i="33"/>
  <c r="M444" i="33"/>
  <c r="K807" i="33"/>
  <c r="L88" i="33"/>
  <c r="M671" i="33"/>
  <c r="J172" i="33"/>
  <c r="M576" i="33"/>
  <c r="M206" i="33"/>
  <c r="L332" i="33"/>
  <c r="I1291" i="33"/>
  <c r="L783" i="33"/>
  <c r="J1048" i="33"/>
  <c r="J1321" i="33"/>
  <c r="L441" i="33"/>
  <c r="M356" i="33"/>
  <c r="M1290" i="33"/>
  <c r="N214" i="33"/>
  <c r="I16" i="33"/>
  <c r="N362" i="33"/>
  <c r="L1032" i="33"/>
  <c r="M913" i="33"/>
  <c r="N845" i="33"/>
  <c r="I953" i="33"/>
  <c r="I162" i="33"/>
  <c r="N689" i="33"/>
  <c r="N575" i="33"/>
  <c r="J1163" i="33"/>
  <c r="M1191" i="33"/>
  <c r="L156" i="33"/>
  <c r="M1251" i="33"/>
  <c r="K397" i="33"/>
  <c r="J178" i="33"/>
  <c r="J804" i="33"/>
  <c r="J1222" i="33"/>
  <c r="N474" i="33"/>
  <c r="J749" i="33"/>
  <c r="J1373" i="33"/>
  <c r="I460" i="33"/>
  <c r="K41" i="33"/>
  <c r="M1482" i="33"/>
  <c r="M1498" i="33"/>
  <c r="I667" i="33"/>
  <c r="I503" i="33"/>
  <c r="K1454" i="33"/>
  <c r="I864" i="33"/>
  <c r="K777" i="33"/>
  <c r="I523" i="33"/>
  <c r="L211" i="33"/>
  <c r="M1478" i="33"/>
  <c r="L728" i="33"/>
  <c r="L1240" i="33"/>
  <c r="N765" i="33"/>
  <c r="N404" i="33"/>
  <c r="I1220" i="33"/>
  <c r="L778" i="33"/>
  <c r="M80" i="33"/>
  <c r="J1088" i="33"/>
  <c r="M324" i="33"/>
  <c r="N681" i="33"/>
  <c r="L1016" i="33"/>
  <c r="K1377" i="33"/>
  <c r="K662" i="33"/>
  <c r="J404" i="33"/>
  <c r="L1484" i="33"/>
  <c r="L1448" i="33"/>
  <c r="L584" i="33"/>
  <c r="J358" i="33"/>
  <c r="N1405" i="33"/>
  <c r="N91" i="33"/>
  <c r="I1229" i="33"/>
  <c r="I204" i="33"/>
  <c r="M985" i="33"/>
  <c r="L89" i="33"/>
  <c r="M1150" i="33"/>
  <c r="I1035" i="33"/>
  <c r="M482" i="33"/>
  <c r="N1430" i="33"/>
  <c r="N1512" i="33"/>
  <c r="M185" i="33"/>
  <c r="K750" i="33"/>
  <c r="I137" i="33"/>
  <c r="I847" i="33"/>
  <c r="J537" i="33"/>
  <c r="I478" i="33"/>
  <c r="K764" i="33"/>
  <c r="L440" i="33"/>
  <c r="J192" i="33"/>
  <c r="M25" i="33"/>
  <c r="L1252" i="33"/>
  <c r="L164" i="33"/>
  <c r="J1240" i="33"/>
  <c r="N664" i="33"/>
  <c r="J776" i="33"/>
  <c r="L1320" i="33"/>
  <c r="J1282" i="33"/>
  <c r="L715" i="33"/>
  <c r="L1490" i="33"/>
  <c r="M1483" i="33"/>
  <c r="N1416" i="33"/>
  <c r="K618" i="33"/>
  <c r="I879" i="33"/>
  <c r="J1405" i="33"/>
  <c r="M1491" i="33"/>
  <c r="M1490" i="33"/>
  <c r="K303" i="33"/>
  <c r="L312" i="33"/>
  <c r="I1471" i="33"/>
  <c r="J1334" i="33"/>
  <c r="M545" i="33"/>
  <c r="I699" i="33"/>
  <c r="J1302" i="33"/>
  <c r="M685" i="33"/>
  <c r="J1499" i="33"/>
  <c r="M1442" i="33"/>
  <c r="N242" i="33"/>
  <c r="K923" i="33"/>
  <c r="L565" i="33"/>
  <c r="K113" i="33"/>
  <c r="K477" i="33"/>
  <c r="M377" i="33"/>
  <c r="K721" i="33"/>
  <c r="N782" i="33"/>
  <c r="K582" i="33"/>
  <c r="L694" i="33"/>
  <c r="K602" i="33"/>
  <c r="K273" i="33"/>
  <c r="L1299" i="33"/>
  <c r="N1363" i="33"/>
  <c r="I264" i="33"/>
  <c r="I1204" i="33"/>
  <c r="I134" i="33"/>
  <c r="K825" i="33"/>
  <c r="L731" i="33"/>
  <c r="I1379" i="33"/>
  <c r="L1380" i="33"/>
  <c r="K786" i="33"/>
  <c r="J326" i="33"/>
  <c r="M225" i="33"/>
  <c r="J351" i="33"/>
  <c r="J343" i="33"/>
  <c r="L398" i="33"/>
  <c r="K1020" i="33"/>
  <c r="I1149" i="33"/>
  <c r="L1181" i="33"/>
  <c r="M1009" i="33"/>
  <c r="L1136" i="33"/>
  <c r="K541" i="33"/>
  <c r="K1306" i="33"/>
  <c r="K1290" i="33"/>
  <c r="K69" i="33"/>
  <c r="I540" i="33"/>
  <c r="L802" i="33"/>
  <c r="N1511" i="33"/>
  <c r="N769" i="33"/>
  <c r="M1457" i="33"/>
  <c r="L1461" i="33"/>
  <c r="K502" i="33"/>
  <c r="K1056" i="33"/>
  <c r="I821" i="33"/>
  <c r="K1499" i="33"/>
  <c r="J978" i="33"/>
  <c r="K214" i="33"/>
  <c r="M173" i="33"/>
  <c r="J1200" i="33"/>
  <c r="M836" i="33"/>
  <c r="J1129" i="33"/>
  <c r="L938" i="33"/>
  <c r="J651" i="33"/>
  <c r="K409" i="33"/>
  <c r="N96" i="33"/>
  <c r="L1171" i="33"/>
  <c r="M153" i="33"/>
  <c r="J1169" i="33"/>
  <c r="J106" i="33"/>
  <c r="M624" i="33"/>
  <c r="J1168" i="33"/>
  <c r="K690" i="33"/>
  <c r="J231" i="33"/>
  <c r="L83" i="33"/>
  <c r="N178" i="33"/>
  <c r="M292" i="33"/>
  <c r="I1313" i="33"/>
  <c r="N961" i="33"/>
  <c r="J1387" i="33"/>
  <c r="N1019" i="33"/>
  <c r="M352" i="33"/>
  <c r="L174" i="33"/>
  <c r="I950" i="33"/>
  <c r="M278" i="33"/>
  <c r="J529" i="33"/>
  <c r="N471" i="33"/>
  <c r="K1403" i="33"/>
  <c r="J441" i="33"/>
  <c r="M287" i="33"/>
  <c r="N492" i="33"/>
  <c r="M426" i="33"/>
  <c r="K1119" i="33"/>
  <c r="M1084" i="33"/>
  <c r="K1488" i="33"/>
  <c r="I554" i="33"/>
  <c r="I862" i="33"/>
  <c r="N497" i="33"/>
  <c r="N381" i="33"/>
  <c r="N47" i="33"/>
  <c r="N181" i="33"/>
  <c r="J251" i="33"/>
  <c r="N1002" i="33"/>
  <c r="J528" i="33"/>
  <c r="J1126" i="33"/>
  <c r="L243" i="33"/>
  <c r="K1256" i="33"/>
  <c r="I168" i="33"/>
  <c r="M1139" i="33"/>
  <c r="I408" i="33"/>
  <c r="N1321" i="33"/>
  <c r="J217" i="33"/>
  <c r="K429" i="33"/>
  <c r="J1396" i="33"/>
  <c r="M1205" i="33"/>
  <c r="M882" i="33"/>
  <c r="K1229" i="33"/>
  <c r="J332" i="33"/>
  <c r="J1065" i="33"/>
  <c r="M297" i="33"/>
  <c r="K1406" i="33"/>
  <c r="N401" i="33"/>
  <c r="L891" i="33"/>
  <c r="L879" i="33"/>
  <c r="L300" i="33"/>
  <c r="L186" i="33"/>
  <c r="L511" i="33"/>
  <c r="J1286" i="33"/>
  <c r="M171" i="33"/>
  <c r="N555" i="33"/>
  <c r="J147" i="33"/>
  <c r="N1466" i="33"/>
  <c r="M309" i="33"/>
  <c r="I104" i="33"/>
  <c r="K1082" i="33"/>
  <c r="J1127" i="33"/>
  <c r="N316" i="33"/>
  <c r="N922" i="33"/>
  <c r="M900" i="33"/>
  <c r="N1516" i="33"/>
  <c r="K165" i="33"/>
  <c r="M837" i="33"/>
  <c r="K432" i="33"/>
  <c r="K1479" i="33"/>
  <c r="L36" i="33"/>
  <c r="J1036" i="33"/>
  <c r="N1299" i="33"/>
  <c r="J611" i="33"/>
  <c r="N865" i="33"/>
  <c r="N46" i="33"/>
  <c r="J982" i="33"/>
  <c r="J1220" i="33"/>
  <c r="M1269" i="33"/>
  <c r="K410" i="33"/>
  <c r="M1169" i="33"/>
  <c r="M87" i="33"/>
  <c r="L1369" i="33"/>
  <c r="N1230" i="33"/>
  <c r="I450" i="33"/>
  <c r="I1181" i="33"/>
  <c r="J773" i="33"/>
  <c r="K1197" i="33"/>
  <c r="M178" i="33"/>
  <c r="N535" i="33"/>
  <c r="M701" i="33"/>
  <c r="K524" i="33"/>
  <c r="M314" i="33"/>
  <c r="N1170" i="33"/>
  <c r="M924" i="33"/>
  <c r="L350" i="33"/>
  <c r="I1199" i="33"/>
  <c r="J802" i="33"/>
  <c r="K323" i="33"/>
  <c r="J1066" i="33"/>
  <c r="K1430" i="33"/>
  <c r="M1496" i="33"/>
  <c r="N1141" i="33"/>
  <c r="L41" i="33"/>
  <c r="I98" i="33"/>
  <c r="M687" i="33"/>
  <c r="N494" i="33"/>
  <c r="N1425" i="33"/>
  <c r="I519" i="33"/>
  <c r="N773" i="33"/>
  <c r="J1188" i="33"/>
  <c r="I1029" i="33"/>
  <c r="J786" i="33"/>
  <c r="L486" i="33"/>
  <c r="J380" i="33"/>
  <c r="L808" i="33"/>
  <c r="K110" i="33"/>
  <c r="J1452" i="33"/>
  <c r="M1134" i="33"/>
  <c r="M139" i="33"/>
  <c r="L549" i="33"/>
  <c r="L123" i="33"/>
  <c r="L1398" i="33"/>
  <c r="K1201" i="33"/>
  <c r="J748" i="33"/>
  <c r="N21" i="33"/>
  <c r="K231" i="33"/>
  <c r="K172" i="33"/>
  <c r="N895" i="33"/>
  <c r="M1324" i="33"/>
  <c r="L241" i="33"/>
  <c r="L597" i="33"/>
  <c r="K851" i="33"/>
  <c r="J785" i="33"/>
  <c r="K1384" i="33"/>
  <c r="L1183" i="33"/>
  <c r="M713" i="33"/>
  <c r="N644" i="33"/>
  <c r="M382" i="33"/>
  <c r="N641" i="33"/>
  <c r="K1285" i="33"/>
  <c r="J998" i="33"/>
  <c r="J554" i="33"/>
  <c r="J1509" i="33"/>
  <c r="J642" i="33"/>
  <c r="K824" i="33"/>
  <c r="N1179" i="33"/>
  <c r="M582" i="33"/>
  <c r="M1454" i="33"/>
  <c r="M689" i="33"/>
  <c r="L237" i="33"/>
  <c r="I1289" i="33"/>
  <c r="N388" i="33"/>
  <c r="L1157" i="33"/>
  <c r="L368" i="33"/>
  <c r="N852" i="33"/>
  <c r="M1161" i="33"/>
  <c r="N202" i="33"/>
  <c r="M64" i="33"/>
  <c r="K610" i="33"/>
  <c r="I601" i="33"/>
  <c r="N1310" i="33"/>
  <c r="N188" i="33"/>
  <c r="J457" i="33"/>
  <c r="N1433" i="33"/>
  <c r="I1184" i="33"/>
  <c r="L1404" i="33"/>
  <c r="I782" i="33"/>
  <c r="N580" i="33"/>
  <c r="I985" i="33"/>
  <c r="K199" i="33"/>
  <c r="N981" i="33"/>
  <c r="L832" i="33"/>
  <c r="J389" i="33"/>
  <c r="N880" i="33"/>
  <c r="I1413" i="33"/>
  <c r="J1021" i="33"/>
  <c r="J721" i="33"/>
  <c r="L1275" i="33"/>
  <c r="I1393" i="33"/>
  <c r="K890" i="33"/>
  <c r="J766" i="33"/>
  <c r="J933" i="33"/>
  <c r="L1449" i="33"/>
  <c r="N76" i="33"/>
  <c r="K675" i="33"/>
  <c r="L1131" i="33"/>
  <c r="I494" i="33"/>
  <c r="M1039" i="33"/>
  <c r="L652" i="33"/>
  <c r="L295" i="33"/>
  <c r="J488" i="33"/>
  <c r="L444" i="33"/>
  <c r="I1494" i="33"/>
  <c r="I1098" i="33"/>
  <c r="M145" i="33"/>
  <c r="N1146" i="33"/>
  <c r="I1482" i="33"/>
  <c r="L131" i="33"/>
  <c r="N978" i="33"/>
  <c r="M1061" i="33"/>
  <c r="N240" i="33"/>
  <c r="I1014" i="33"/>
  <c r="I817" i="33"/>
  <c r="L470" i="33"/>
  <c r="J1144" i="33"/>
  <c r="K51" i="33"/>
  <c r="J60" i="33"/>
  <c r="K569" i="33"/>
  <c r="K1018" i="33"/>
  <c r="K1160" i="33"/>
  <c r="I955" i="33"/>
  <c r="I1443" i="33"/>
  <c r="M514" i="33"/>
  <c r="J950" i="33"/>
  <c r="N234" i="33"/>
  <c r="J763" i="33"/>
  <c r="K1511" i="33"/>
  <c r="J322" i="33"/>
  <c r="L536" i="33"/>
  <c r="N974" i="33"/>
  <c r="I1179" i="33"/>
  <c r="K1115" i="33"/>
  <c r="K886" i="33"/>
  <c r="M827" i="33"/>
  <c r="L586" i="33"/>
  <c r="I1020" i="33"/>
  <c r="J623" i="33"/>
  <c r="M1159" i="33"/>
  <c r="K472" i="33"/>
  <c r="J580" i="33"/>
  <c r="I1070" i="33"/>
  <c r="L456" i="33"/>
  <c r="J737" i="33"/>
  <c r="M1432" i="33"/>
  <c r="I779" i="33"/>
  <c r="J17" i="33"/>
  <c r="M107" i="33"/>
  <c r="K528" i="33"/>
  <c r="M1026" i="33"/>
  <c r="K313" i="33"/>
  <c r="J271" i="33"/>
  <c r="K440" i="33"/>
  <c r="K1132" i="33"/>
  <c r="I1307" i="33"/>
  <c r="L115" i="33"/>
  <c r="L553" i="33"/>
  <c r="K621" i="33"/>
  <c r="L190" i="33"/>
  <c r="M1176" i="33"/>
  <c r="K149" i="33"/>
  <c r="N514" i="33"/>
  <c r="M16" i="33"/>
  <c r="J793" i="33"/>
  <c r="N89" i="33"/>
  <c r="K1277" i="33"/>
  <c r="M764" i="33"/>
  <c r="M1469" i="33"/>
  <c r="L1359" i="33"/>
  <c r="L435" i="33"/>
  <c r="J680" i="33"/>
  <c r="J475" i="33"/>
  <c r="L998" i="33"/>
  <c r="M108" i="33"/>
  <c r="L665" i="33"/>
  <c r="L1226" i="33"/>
  <c r="N1419" i="33"/>
  <c r="L1222" i="33"/>
  <c r="K1442" i="33"/>
  <c r="K623" i="33"/>
  <c r="M1213" i="33"/>
  <c r="L280" i="33"/>
  <c r="M896" i="33"/>
  <c r="N998" i="33"/>
  <c r="M338" i="33"/>
  <c r="L488" i="33"/>
  <c r="L623" i="33"/>
  <c r="L688" i="33"/>
  <c r="L1355" i="33"/>
  <c r="J1010" i="33"/>
  <c r="N766" i="33"/>
  <c r="L1238" i="33"/>
  <c r="M1007" i="33"/>
  <c r="M511" i="33"/>
  <c r="L497" i="33"/>
  <c r="L216" i="33"/>
  <c r="K935" i="33"/>
  <c r="N784" i="33"/>
  <c r="M480" i="33"/>
  <c r="L484" i="33"/>
  <c r="J1255" i="33"/>
  <c r="N77" i="33"/>
  <c r="I1057" i="33"/>
  <c r="J985" i="33"/>
  <c r="K1343" i="33"/>
  <c r="M1031" i="33"/>
  <c r="K1508" i="33"/>
  <c r="M462" i="33"/>
  <c r="M504" i="33"/>
  <c r="M471" i="33"/>
  <c r="I1129" i="33"/>
  <c r="M354" i="33"/>
  <c r="L96" i="33"/>
  <c r="J1521" i="33"/>
  <c r="K1087" i="33"/>
  <c r="N1301" i="33"/>
  <c r="N787" i="33"/>
  <c r="I653" i="33"/>
  <c r="L1362" i="33"/>
  <c r="N1032" i="33"/>
  <c r="N1286" i="33"/>
  <c r="N451" i="33"/>
  <c r="M628" i="33"/>
  <c r="I409" i="33"/>
  <c r="L438" i="33"/>
  <c r="I1347" i="33"/>
  <c r="K500" i="33"/>
  <c r="K241" i="33"/>
  <c r="K973" i="33"/>
  <c r="K523" i="33"/>
  <c r="J202" i="33"/>
  <c r="M708" i="33"/>
  <c r="K256" i="33"/>
  <c r="M964" i="33"/>
  <c r="J614" i="33"/>
  <c r="L1288" i="33"/>
  <c r="L818" i="33"/>
  <c r="N799" i="33"/>
  <c r="K1220" i="33"/>
  <c r="I45" i="33"/>
  <c r="K209" i="33"/>
  <c r="M1285" i="33"/>
  <c r="L60" i="33"/>
  <c r="N1108" i="33"/>
  <c r="N79" i="33"/>
  <c r="N212" i="33"/>
  <c r="L682" i="33"/>
  <c r="N225" i="33"/>
  <c r="N182" i="33"/>
  <c r="M540" i="33"/>
  <c r="L286" i="33"/>
  <c r="M142" i="33"/>
  <c r="M831" i="33"/>
  <c r="I1263" i="33"/>
  <c r="L1266" i="33"/>
  <c r="M1335" i="33"/>
  <c r="J105" i="33"/>
  <c r="K1394" i="33"/>
  <c r="L1273" i="33"/>
  <c r="M1411" i="33"/>
  <c r="N1054" i="33"/>
  <c r="L873" i="33"/>
  <c r="L1028" i="33"/>
  <c r="M949" i="33"/>
  <c r="L222" i="33"/>
  <c r="L653" i="33"/>
  <c r="K206" i="33"/>
  <c r="M1092" i="33"/>
  <c r="M605" i="33"/>
  <c r="J314" i="33"/>
  <c r="L904" i="33"/>
  <c r="L461" i="33"/>
  <c r="L785" i="33"/>
  <c r="J797" i="33"/>
  <c r="J1054" i="33"/>
  <c r="L704" i="33"/>
  <c r="N850" i="33"/>
  <c r="M945" i="33"/>
  <c r="N725" i="33"/>
  <c r="M726" i="33"/>
  <c r="I1463" i="33"/>
  <c r="M587" i="33"/>
  <c r="M434" i="33"/>
  <c r="J117" i="33"/>
  <c r="I1402" i="33"/>
  <c r="I544" i="33"/>
  <c r="K48" i="33"/>
  <c r="N269" i="33"/>
  <c r="J153" i="33"/>
  <c r="N1115" i="33"/>
  <c r="J1077" i="33"/>
  <c r="I1127" i="33"/>
  <c r="N100" i="33"/>
  <c r="L839" i="33"/>
  <c r="I694" i="33"/>
  <c r="I875" i="33"/>
  <c r="N1014" i="33"/>
  <c r="K340" i="33"/>
  <c r="M1108" i="33"/>
  <c r="J511" i="33"/>
  <c r="M111" i="33"/>
  <c r="K216" i="33"/>
  <c r="M217" i="33"/>
  <c r="M567" i="33"/>
  <c r="N435" i="33"/>
  <c r="N847" i="33"/>
  <c r="J402" i="33"/>
  <c r="L1129" i="33"/>
  <c r="I1336" i="33"/>
  <c r="L924" i="33"/>
  <c r="K473" i="33"/>
  <c r="K1503" i="33"/>
  <c r="I1187" i="33"/>
  <c r="M1165" i="33"/>
  <c r="I1461" i="33"/>
  <c r="K640" i="33"/>
  <c r="K783" i="33"/>
  <c r="L605" i="33"/>
  <c r="I282" i="33"/>
  <c r="J523" i="33"/>
  <c r="M1243" i="33"/>
  <c r="J1460" i="33"/>
  <c r="N185" i="33"/>
  <c r="K1010" i="33"/>
  <c r="M1465" i="33"/>
  <c r="I964" i="33"/>
  <c r="I573" i="33"/>
  <c r="I577" i="33"/>
  <c r="J190" i="33"/>
  <c r="M668" i="33"/>
  <c r="L99" i="33"/>
  <c r="L473" i="33"/>
  <c r="M400" i="33"/>
  <c r="L1045" i="33"/>
  <c r="L828" i="33"/>
  <c r="I775" i="33"/>
  <c r="I163" i="33"/>
  <c r="L654" i="33"/>
  <c r="M1286" i="33"/>
  <c r="I857" i="33"/>
  <c r="L113" i="33"/>
  <c r="L571" i="33"/>
  <c r="M759" i="33"/>
  <c r="L1139" i="33"/>
  <c r="K1190" i="33"/>
  <c r="K702" i="33"/>
  <c r="I272" i="33"/>
  <c r="N749" i="33"/>
  <c r="L556" i="33"/>
  <c r="J387" i="33"/>
  <c r="L448" i="33"/>
  <c r="K491" i="33"/>
  <c r="I232" i="33"/>
  <c r="L969" i="33"/>
  <c r="I148" i="33"/>
  <c r="L1204" i="33"/>
  <c r="M1506" i="33"/>
  <c r="J391" i="33"/>
  <c r="K577" i="33"/>
  <c r="J859" i="33"/>
  <c r="N1024" i="33"/>
  <c r="K1466" i="33"/>
  <c r="K1483" i="33"/>
  <c r="K1396" i="33"/>
  <c r="M344" i="33"/>
  <c r="N241" i="33"/>
  <c r="I1352" i="33"/>
  <c r="N1274" i="33"/>
  <c r="M396" i="33"/>
  <c r="M1334" i="33"/>
  <c r="M1142" i="33"/>
  <c r="J636" i="33"/>
  <c r="I323" i="33"/>
  <c r="N536" i="33"/>
  <c r="N1371" i="33"/>
  <c r="K1402" i="33"/>
  <c r="N723" i="33"/>
  <c r="N1023" i="33"/>
  <c r="N373" i="33"/>
  <c r="L165" i="33"/>
  <c r="J51" i="33"/>
  <c r="M1122" i="33"/>
  <c r="N1219" i="33"/>
  <c r="M252" i="33"/>
  <c r="N1232" i="33"/>
  <c r="N833" i="33"/>
  <c r="I1314" i="33"/>
  <c r="J1121" i="33"/>
  <c r="I1109" i="33"/>
  <c r="K660" i="33"/>
  <c r="J1102" i="33"/>
  <c r="J1249" i="33"/>
  <c r="J1135" i="33"/>
  <c r="I32" i="33"/>
  <c r="N1048" i="33"/>
  <c r="J281" i="33"/>
  <c r="J1309" i="33"/>
  <c r="K372" i="33"/>
  <c r="M730" i="33"/>
  <c r="J1139" i="33"/>
  <c r="I991" i="33"/>
  <c r="I858" i="33"/>
  <c r="J671" i="33"/>
  <c r="K827" i="33"/>
  <c r="J100" i="33"/>
  <c r="L1128" i="33"/>
  <c r="K645" i="33"/>
  <c r="I487" i="33"/>
  <c r="K579" i="33"/>
  <c r="K1208" i="33"/>
  <c r="M379" i="33"/>
  <c r="J661" i="33"/>
  <c r="K128" i="33"/>
  <c r="J699" i="33"/>
  <c r="K1127" i="33"/>
  <c r="J84" i="33"/>
  <c r="J1327" i="33"/>
  <c r="L1067" i="33"/>
  <c r="M1079" i="33"/>
  <c r="I1069" i="33"/>
  <c r="I756" i="33"/>
  <c r="K661" i="33"/>
  <c r="L1387" i="33"/>
  <c r="L76" i="33"/>
  <c r="N856" i="33"/>
  <c r="M306" i="33"/>
  <c r="L876" i="33"/>
  <c r="I170" i="33"/>
  <c r="K159" i="33"/>
  <c r="K1026" i="33"/>
  <c r="L994" i="33"/>
  <c r="K115" i="33"/>
  <c r="J541" i="33"/>
  <c r="M1033" i="33"/>
  <c r="I75" i="33"/>
  <c r="J1194" i="33"/>
  <c r="L413" i="33"/>
  <c r="K1386" i="33"/>
  <c r="L621" i="33"/>
  <c r="L934" i="33"/>
  <c r="L192" i="33"/>
  <c r="M1459" i="33"/>
  <c r="J32" i="33"/>
  <c r="K1269" i="33"/>
  <c r="N485" i="33"/>
  <c r="I531" i="33"/>
  <c r="J962" i="33"/>
  <c r="N718" i="33"/>
  <c r="J130" i="33"/>
  <c r="N1514" i="33"/>
  <c r="J1503" i="33"/>
  <c r="K665" i="33"/>
  <c r="L1333" i="33"/>
  <c r="K290" i="33"/>
  <c r="J542" i="33"/>
  <c r="J875" i="33"/>
  <c r="N1279" i="33"/>
  <c r="I514" i="33"/>
  <c r="M1376" i="33"/>
  <c r="N111" i="33"/>
  <c r="J1316" i="33"/>
  <c r="N540" i="33"/>
  <c r="I305" i="33"/>
  <c r="I275" i="33"/>
  <c r="M167" i="33"/>
  <c r="K505" i="33"/>
  <c r="K1426" i="33"/>
  <c r="K1035" i="33"/>
  <c r="M546" i="33"/>
  <c r="K1351" i="33"/>
  <c r="M1329" i="33"/>
  <c r="L716" i="33"/>
  <c r="K475" i="33"/>
  <c r="L43" i="33"/>
  <c r="L849" i="33"/>
  <c r="M468" i="33"/>
  <c r="J796" i="33"/>
  <c r="M1259" i="33"/>
  <c r="M348" i="33"/>
  <c r="N1431" i="33"/>
  <c r="J43" i="33"/>
  <c r="I1429" i="33"/>
  <c r="M1027" i="33"/>
  <c r="L193" i="33"/>
  <c r="M477" i="33"/>
  <c r="N1210" i="33"/>
  <c r="M627" i="33"/>
  <c r="M1429" i="33"/>
  <c r="N746" i="33"/>
  <c r="M310" i="33"/>
  <c r="J1294" i="33"/>
  <c r="M47" i="33"/>
  <c r="L1039" i="33"/>
  <c r="K983" i="33"/>
  <c r="I625" i="33"/>
  <c r="M710" i="33"/>
  <c r="J1149" i="33"/>
  <c r="M1071" i="33"/>
  <c r="M838" i="33"/>
  <c r="I806" i="33"/>
  <c r="L986" i="33"/>
  <c r="M568" i="33"/>
  <c r="K189" i="33"/>
  <c r="I380" i="33"/>
  <c r="L1402" i="33"/>
  <c r="K834" i="33"/>
  <c r="N1360" i="33"/>
  <c r="J1045" i="33"/>
  <c r="K819" i="33"/>
  <c r="I674" i="33"/>
  <c r="M205" i="33"/>
  <c r="I1427" i="33"/>
  <c r="N74" i="33"/>
  <c r="K1013" i="33"/>
  <c r="I1276" i="33"/>
  <c r="N896" i="33"/>
  <c r="K399" i="33"/>
  <c r="I906" i="33"/>
  <c r="M1320" i="33"/>
  <c r="K1276" i="33"/>
  <c r="I1078" i="33"/>
  <c r="M575" i="33"/>
  <c r="K1187" i="33"/>
  <c r="K1388" i="33"/>
  <c r="L236" i="33"/>
  <c r="I1188" i="33"/>
  <c r="I910" i="33"/>
  <c r="L229" i="33"/>
  <c r="N328" i="33"/>
  <c r="N1037" i="33"/>
  <c r="N673" i="33"/>
  <c r="I1278" i="33"/>
  <c r="M1400" i="33"/>
  <c r="J625" i="33"/>
  <c r="J339" i="33"/>
  <c r="J1297" i="33"/>
  <c r="K503" i="33"/>
  <c r="I963" i="33"/>
  <c r="I896" i="33"/>
  <c r="M886" i="33"/>
  <c r="K1509" i="33"/>
  <c r="K705" i="33"/>
  <c r="L217" i="33"/>
  <c r="I1022" i="33"/>
  <c r="I131" i="33"/>
  <c r="J450" i="33"/>
  <c r="I119" i="33"/>
  <c r="M1020" i="33"/>
  <c r="I1286" i="33"/>
  <c r="J676" i="33"/>
  <c r="M411" i="33"/>
  <c r="L1221" i="33"/>
  <c r="J403" i="33"/>
  <c r="M805" i="33"/>
  <c r="I1254" i="33"/>
  <c r="I374" i="33"/>
  <c r="N254" i="33"/>
  <c r="K359" i="33"/>
  <c r="K875" i="33"/>
  <c r="N983" i="33"/>
  <c r="J1237" i="33"/>
  <c r="K1459" i="33"/>
  <c r="L544" i="33"/>
  <c r="K578" i="33"/>
  <c r="N1348" i="33"/>
  <c r="J1412" i="33"/>
  <c r="K1420" i="33"/>
  <c r="I706" i="33"/>
  <c r="M1372" i="33"/>
  <c r="N259" i="33"/>
  <c r="K855" i="33"/>
  <c r="L985" i="33"/>
  <c r="L159" i="33"/>
  <c r="N903" i="33"/>
  <c r="L1388" i="33"/>
  <c r="M1430" i="33"/>
  <c r="I715" i="33"/>
  <c r="I816" i="33"/>
  <c r="K230" i="33"/>
  <c r="L1412" i="33"/>
  <c r="K784" i="33"/>
  <c r="M160" i="33"/>
  <c r="N376" i="33"/>
  <c r="J366" i="33"/>
  <c r="I376" i="33"/>
  <c r="L948" i="33"/>
  <c r="I454" i="33"/>
  <c r="J1030" i="33"/>
  <c r="K861" i="33"/>
  <c r="I24" i="33"/>
  <c r="K55" i="33"/>
  <c r="K1149" i="33"/>
  <c r="I1000" i="33"/>
  <c r="I1368" i="33"/>
  <c r="I1334" i="33"/>
  <c r="M1380" i="33"/>
  <c r="K324" i="33"/>
  <c r="M124" i="33"/>
  <c r="J1181" i="33"/>
  <c r="N606" i="33"/>
  <c r="K1060" i="33"/>
  <c r="N1411" i="33"/>
  <c r="I499" i="33"/>
  <c r="L902" i="33"/>
  <c r="I987" i="33"/>
  <c r="J568" i="33"/>
  <c r="I84" i="33"/>
  <c r="N452" i="33"/>
  <c r="K1107" i="33"/>
  <c r="J1049" i="33"/>
  <c r="I443" i="33"/>
  <c r="L180" i="33"/>
  <c r="K158" i="33"/>
  <c r="N643" i="33"/>
  <c r="N877" i="33"/>
  <c r="I479" i="33"/>
  <c r="M110" i="33"/>
  <c r="M880" i="33"/>
  <c r="J520" i="33"/>
  <c r="M707" i="33"/>
  <c r="N23" i="33"/>
  <c r="N1326" i="33"/>
  <c r="N957" i="33"/>
  <c r="L679" i="33"/>
  <c r="N29" i="33"/>
  <c r="I1504" i="33"/>
  <c r="N1150" i="33"/>
  <c r="J1345" i="33"/>
  <c r="M1214" i="33"/>
  <c r="I1358" i="33"/>
  <c r="N551" i="33"/>
  <c r="K699" i="33"/>
  <c r="N1166" i="33"/>
  <c r="M537" i="33"/>
  <c r="M980" i="33"/>
  <c r="N417" i="33"/>
  <c r="J644" i="33"/>
  <c r="I1405" i="33"/>
  <c r="J683" i="33"/>
  <c r="L747" i="33"/>
  <c r="N432" i="33"/>
  <c r="J1211" i="33"/>
  <c r="K1264" i="33"/>
  <c r="I66" i="33"/>
  <c r="I1054" i="33"/>
  <c r="I828" i="33"/>
  <c r="N1467" i="33"/>
  <c r="M915" i="33"/>
  <c r="K254" i="33"/>
  <c r="J1488" i="33"/>
  <c r="M846" i="33"/>
  <c r="K248" i="33"/>
  <c r="I868" i="33"/>
  <c r="M1352" i="33"/>
  <c r="J179" i="33"/>
  <c r="I1486" i="33"/>
  <c r="L760" i="33"/>
  <c r="L1097" i="33"/>
  <c r="L256" i="33"/>
  <c r="K395" i="33"/>
  <c r="M326" i="33"/>
  <c r="I636" i="33"/>
  <c r="K457" i="33"/>
  <c r="I515" i="33"/>
  <c r="M1481" i="33"/>
  <c r="K1423" i="33"/>
  <c r="I1478" i="33"/>
  <c r="J1306" i="33"/>
  <c r="M784" i="33"/>
  <c r="J1179" i="33"/>
  <c r="J23" i="33"/>
  <c r="M1520" i="33"/>
  <c r="J157" i="33"/>
  <c r="N208" i="33"/>
  <c r="J813" i="33"/>
  <c r="N113" i="33"/>
  <c r="N968" i="33"/>
  <c r="K368" i="33"/>
  <c r="N1403" i="33"/>
  <c r="L1248" i="33"/>
  <c r="N530" i="33"/>
  <c r="I111" i="33"/>
  <c r="K1494" i="33"/>
  <c r="N1153" i="33"/>
  <c r="L50" i="33"/>
  <c r="K1136" i="33"/>
  <c r="K261" i="33"/>
  <c r="N866" i="33"/>
  <c r="J1069" i="33"/>
  <c r="N1280" i="33"/>
  <c r="L1201" i="33"/>
  <c r="I173" i="33"/>
  <c r="I55" i="33"/>
  <c r="K1165" i="33"/>
  <c r="N526" i="33"/>
  <c r="K196" i="33"/>
  <c r="J922" i="33"/>
  <c r="J1279" i="33"/>
  <c r="J562" i="33"/>
  <c r="M522" i="33"/>
  <c r="K1215" i="33"/>
  <c r="K1283" i="33"/>
  <c r="K530" i="33"/>
  <c r="I784" i="33"/>
  <c r="M301" i="33"/>
  <c r="M85" i="33"/>
  <c r="N612" i="33"/>
  <c r="L1244" i="33"/>
  <c r="K1284" i="33"/>
  <c r="N1325" i="33"/>
  <c r="J866" i="33"/>
  <c r="J57" i="33"/>
  <c r="N565" i="33"/>
  <c r="J612" i="33"/>
  <c r="J674" i="33"/>
  <c r="N1231" i="33"/>
  <c r="I1226" i="33"/>
  <c r="M254" i="33"/>
  <c r="J269" i="33"/>
  <c r="I796" i="33"/>
  <c r="I935" i="33"/>
  <c r="M1184" i="33"/>
  <c r="M24" i="33"/>
  <c r="J487" i="33"/>
  <c r="I833" i="33"/>
  <c r="N1147" i="33"/>
  <c r="N818" i="33"/>
  <c r="N729" i="33"/>
  <c r="I247" i="33"/>
  <c r="J252" i="33"/>
  <c r="J1439" i="33"/>
  <c r="L191" i="33"/>
  <c r="N525" i="33"/>
  <c r="L833" i="33"/>
  <c r="L1511" i="33"/>
  <c r="J951" i="33"/>
  <c r="K164" i="33"/>
  <c r="N751" i="33"/>
  <c r="I371" i="33"/>
  <c r="J498" i="33"/>
  <c r="J268" i="33"/>
  <c r="J909" i="33"/>
  <c r="L720" i="33"/>
  <c r="I1489" i="33"/>
  <c r="K749" i="33"/>
  <c r="I105" i="33"/>
  <c r="K1157" i="33"/>
  <c r="N1168" i="33"/>
  <c r="L771" i="33"/>
  <c r="L1466" i="33"/>
  <c r="I489" i="33"/>
  <c r="J180" i="33"/>
  <c r="N651" i="33"/>
  <c r="N930" i="33"/>
  <c r="K671" i="33"/>
  <c r="M1415" i="33"/>
  <c r="K1051" i="33"/>
  <c r="K1176" i="33"/>
  <c r="N1119" i="33"/>
  <c r="N333" i="33"/>
  <c r="K101" i="33"/>
  <c r="J860" i="33"/>
  <c r="I317" i="33"/>
  <c r="I34" i="33"/>
  <c r="K1315" i="33"/>
  <c r="D4" i="33"/>
  <c r="N112" i="33"/>
  <c r="I1375" i="33"/>
  <c r="M332" i="33"/>
  <c r="L1011" i="33"/>
  <c r="I1326" i="33"/>
  <c r="L1072" i="33"/>
  <c r="L612" i="33"/>
  <c r="K239" i="33"/>
  <c r="J573" i="33"/>
  <c r="L744" i="33"/>
  <c r="K769" i="33"/>
  <c r="I485" i="33"/>
  <c r="L1522" i="33"/>
  <c r="L1414" i="33"/>
  <c r="L480" i="33"/>
  <c r="I139" i="33"/>
  <c r="N716" i="33"/>
  <c r="J241" i="33"/>
  <c r="L609" i="33"/>
  <c r="K844" i="33"/>
  <c r="M135" i="33"/>
  <c r="L1274" i="33"/>
  <c r="I588" i="33"/>
  <c r="J470" i="33"/>
  <c r="N867" i="33"/>
  <c r="L116" i="33"/>
  <c r="J1356" i="33"/>
  <c r="N406" i="33"/>
  <c r="M1383" i="33"/>
  <c r="I612" i="33"/>
  <c r="L1119" i="33"/>
  <c r="J83" i="33"/>
  <c r="I1076" i="33"/>
  <c r="N1005" i="33"/>
  <c r="N72" i="33"/>
  <c r="K971" i="33"/>
  <c r="K942" i="33"/>
  <c r="L940" i="33"/>
  <c r="I332" i="33"/>
  <c r="L805" i="33"/>
  <c r="K1133" i="33"/>
  <c r="K678" i="33"/>
  <c r="N1384" i="33"/>
  <c r="J1491" i="33"/>
  <c r="L509" i="33"/>
  <c r="I869" i="33"/>
  <c r="N571" i="33"/>
  <c r="I103" i="33"/>
  <c r="N829" i="33"/>
  <c r="N1053" i="33"/>
  <c r="I396" i="33"/>
  <c r="J716" i="33"/>
  <c r="K146" i="33"/>
  <c r="N1158" i="33"/>
  <c r="M956" i="33"/>
  <c r="K653" i="33"/>
  <c r="L1505" i="33"/>
  <c r="N460" i="33"/>
  <c r="J1281" i="33"/>
  <c r="I572" i="33"/>
  <c r="K1263" i="33"/>
  <c r="M965" i="33"/>
  <c r="J979" i="33"/>
  <c r="L543" i="33"/>
  <c r="J138" i="33"/>
  <c r="N305" i="33"/>
  <c r="K1275" i="33"/>
  <c r="K782" i="33"/>
  <c r="K369" i="33"/>
  <c r="N853" i="33"/>
  <c r="M534" i="33"/>
  <c r="L318" i="33"/>
  <c r="M168" i="33"/>
  <c r="N577" i="33"/>
  <c r="N741" i="33"/>
  <c r="J497" i="33"/>
  <c r="J1213" i="33"/>
  <c r="K918" i="33"/>
  <c r="I584" i="33"/>
  <c r="J675" i="33"/>
  <c r="J205" i="33"/>
  <c r="N1000" i="33"/>
  <c r="M97" i="33"/>
  <c r="I1508" i="33"/>
  <c r="N872" i="33"/>
  <c r="J260" i="33"/>
  <c r="N1253" i="33"/>
  <c r="L362" i="33"/>
  <c r="L240" i="33"/>
  <c r="L55" i="33"/>
  <c r="M1288" i="33"/>
  <c r="J624" i="33"/>
  <c r="L1272" i="33"/>
  <c r="K609" i="33"/>
  <c r="J1227" i="33"/>
  <c r="K760" i="33"/>
  <c r="I293" i="33"/>
  <c r="I837" i="33"/>
  <c r="M21" i="33"/>
  <c r="L1456" i="33"/>
  <c r="M1273" i="33"/>
  <c r="M771" i="33"/>
  <c r="L1188" i="33"/>
  <c r="K785" i="33"/>
  <c r="L40" i="33"/>
  <c r="K489" i="33"/>
  <c r="M1249" i="33"/>
  <c r="I1442" i="33"/>
  <c r="K88" i="33"/>
  <c r="L1396" i="33"/>
  <c r="M898" i="33"/>
  <c r="M578" i="33"/>
  <c r="M1402" i="33"/>
  <c r="L750" i="33"/>
  <c r="K1345" i="33"/>
  <c r="I269" i="33"/>
  <c r="L798" i="33"/>
  <c r="J1094" i="33"/>
  <c r="N553" i="33"/>
  <c r="K803" i="33"/>
  <c r="K25" i="33"/>
  <c r="K986" i="33"/>
  <c r="K155" i="33"/>
  <c r="N945" i="33"/>
  <c r="L626" i="33"/>
  <c r="I915" i="33"/>
  <c r="I1008" i="33"/>
  <c r="K1464" i="33"/>
  <c r="K765" i="33"/>
  <c r="N44" i="33"/>
  <c r="N1421" i="33"/>
  <c r="I1036" i="33"/>
  <c r="N119" i="33"/>
  <c r="K719" i="33"/>
  <c r="M181" i="33"/>
  <c r="L383" i="33"/>
  <c r="K763" i="33"/>
  <c r="K1498" i="33"/>
  <c r="N445" i="33"/>
  <c r="K1296" i="33"/>
  <c r="M539" i="33"/>
  <c r="M1445" i="33"/>
  <c r="K901" i="33"/>
  <c r="I418" i="33"/>
  <c r="K1242" i="33"/>
  <c r="L619" i="33"/>
  <c r="M541" i="33"/>
  <c r="I196" i="33"/>
  <c r="J1300" i="33"/>
  <c r="I781" i="33"/>
  <c r="N1355" i="33"/>
  <c r="L1353" i="33"/>
  <c r="N696" i="33"/>
  <c r="K1486" i="33"/>
  <c r="N175" i="33"/>
  <c r="N1103" i="33"/>
  <c r="L598" i="33"/>
  <c r="J1262" i="33"/>
  <c r="L1410" i="33"/>
  <c r="L827" i="33"/>
  <c r="I1408" i="33"/>
  <c r="N1510" i="33"/>
  <c r="N192" i="33"/>
  <c r="J522" i="33"/>
  <c r="K974" i="33"/>
  <c r="M1145" i="33"/>
  <c r="K476" i="33"/>
  <c r="I344" i="33"/>
  <c r="J584" i="33"/>
  <c r="M820" i="33"/>
  <c r="I463" i="33"/>
  <c r="K707" i="33"/>
  <c r="I939" i="33"/>
  <c r="J1226" i="33"/>
  <c r="L253" i="33"/>
  <c r="L1506" i="33"/>
  <c r="I564" i="33"/>
  <c r="N247" i="33"/>
  <c r="J961" i="33"/>
  <c r="M360" i="33"/>
  <c r="M328" i="33"/>
  <c r="N1328" i="33"/>
  <c r="N953" i="33"/>
  <c r="N587" i="33"/>
  <c r="I1475" i="33"/>
  <c r="J1090" i="33"/>
  <c r="N812" i="33"/>
  <c r="L1100" i="33"/>
  <c r="L1083" i="33"/>
  <c r="L1110" i="33"/>
  <c r="K1067" i="33"/>
  <c r="L1092" i="33"/>
  <c r="M1189" i="33"/>
  <c r="I287" i="33"/>
  <c r="L1450" i="33"/>
  <c r="K266" i="33"/>
  <c r="N556" i="33"/>
  <c r="M844" i="33"/>
  <c r="M229" i="33"/>
  <c r="M1163" i="33"/>
  <c r="N1352" i="33"/>
  <c r="M1235" i="33"/>
  <c r="L982" i="33"/>
  <c r="K1288" i="33"/>
  <c r="L1255" i="33"/>
  <c r="N198" i="33"/>
  <c r="L21" i="33"/>
  <c r="N302" i="33"/>
  <c r="K92" i="33"/>
  <c r="J1201" i="33"/>
  <c r="L860" i="33"/>
  <c r="M1398" i="33"/>
  <c r="I492" i="33"/>
  <c r="J455" i="33"/>
  <c r="J756" i="33"/>
  <c r="L485" i="33"/>
  <c r="M282" i="33"/>
  <c r="N781" i="33"/>
  <c r="J1330" i="33"/>
  <c r="M1431" i="33"/>
  <c r="N1435" i="33"/>
  <c r="N470" i="33"/>
  <c r="M433" i="33"/>
  <c r="K812" i="33"/>
  <c r="I1419" i="33"/>
  <c r="L821" i="33"/>
  <c r="L290" i="33"/>
  <c r="K23" i="33"/>
  <c r="N1207" i="33"/>
  <c r="I342" i="33"/>
  <c r="I764" i="33"/>
  <c r="L1251" i="33"/>
  <c r="M738" i="33"/>
  <c r="I191" i="33"/>
  <c r="M1174" i="33"/>
  <c r="I999" i="33"/>
  <c r="L1315" i="33"/>
  <c r="L820" i="33"/>
  <c r="M1230" i="33"/>
  <c r="K1191" i="33"/>
  <c r="I1236" i="33"/>
  <c r="N64" i="33"/>
  <c r="N988" i="33"/>
  <c r="I1252" i="33"/>
  <c r="M559" i="33"/>
  <c r="N937" i="33"/>
  <c r="J774" i="33"/>
  <c r="M1304" i="33"/>
  <c r="I672" i="33"/>
  <c r="J1040" i="33"/>
  <c r="M1438" i="33"/>
  <c r="J415" i="33"/>
  <c r="L748" i="33"/>
  <c r="N153" i="33"/>
  <c r="M1265" i="33"/>
  <c r="M355" i="33"/>
  <c r="K495" i="33"/>
  <c r="J461" i="33"/>
  <c r="N601" i="33"/>
  <c r="L173" i="33"/>
  <c r="N68" i="33"/>
  <c r="J319" i="33"/>
  <c r="I1080" i="33"/>
  <c r="M509" i="33"/>
  <c r="L153" i="33"/>
  <c r="L1210" i="33"/>
  <c r="N1184" i="33"/>
  <c r="N1417" i="33"/>
  <c r="I722" i="33"/>
  <c r="I637" i="33"/>
  <c r="I436" i="33"/>
  <c r="L481" i="33"/>
  <c r="L59" i="33"/>
  <c r="I285" i="33"/>
  <c r="J144" i="33"/>
  <c r="L1287" i="33"/>
  <c r="N434" i="33"/>
  <c r="J1071" i="33"/>
  <c r="J1191" i="33"/>
  <c r="N461" i="33"/>
  <c r="N92" i="33"/>
  <c r="N332" i="33"/>
  <c r="N954" i="33"/>
  <c r="I267" i="33"/>
  <c r="N1069" i="33"/>
  <c r="L514" i="33"/>
  <c r="J1425" i="33"/>
  <c r="N1004" i="33"/>
  <c r="J1374" i="33"/>
  <c r="L1381" i="33"/>
  <c r="M662" i="33"/>
  <c r="M551" i="33"/>
  <c r="K1259" i="33"/>
  <c r="L908" i="33"/>
  <c r="J517" i="33"/>
  <c r="I122" i="33"/>
  <c r="J912" i="33"/>
  <c r="L1012" i="33"/>
  <c r="M67" i="33"/>
  <c r="K215" i="33"/>
  <c r="K1024" i="33"/>
  <c r="M530" i="33"/>
  <c r="N1448" i="33"/>
  <c r="I448" i="33"/>
  <c r="N450" i="33"/>
  <c r="N597" i="33"/>
  <c r="K956" i="33"/>
  <c r="N1234" i="33"/>
  <c r="N1282" i="33"/>
  <c r="I1154" i="33"/>
  <c r="J1386" i="33"/>
  <c r="N107" i="33"/>
  <c r="L1091" i="33"/>
  <c r="K673" i="33"/>
  <c r="J894" i="33"/>
  <c r="I1503" i="33"/>
  <c r="L1198" i="33"/>
  <c r="M447" i="33"/>
  <c r="K259" i="33"/>
  <c r="K1059" i="33"/>
  <c r="J502" i="33"/>
  <c r="N1386" i="33"/>
  <c r="J141" i="33"/>
  <c r="I1448" i="33"/>
  <c r="N976" i="33"/>
  <c r="J1148" i="33"/>
  <c r="L80" i="33"/>
  <c r="I1256" i="33"/>
  <c r="M319" i="33"/>
  <c r="J620" i="33"/>
  <c r="N1394" i="33"/>
  <c r="L1147" i="33"/>
  <c r="M1487" i="33"/>
  <c r="K1033" i="33"/>
  <c r="L282" i="33"/>
  <c r="I472" i="33"/>
  <c r="I527" i="33"/>
  <c r="N727" i="33"/>
  <c r="N1485" i="33"/>
  <c r="N1383" i="33"/>
  <c r="K531" i="33"/>
  <c r="I993" i="33"/>
  <c r="K1016" i="33"/>
  <c r="I410" i="33"/>
  <c r="L641" i="33"/>
  <c r="I811" i="33"/>
  <c r="M572" i="33"/>
  <c r="L1050" i="33"/>
  <c r="M1305" i="33"/>
  <c r="J916" i="33"/>
  <c r="L409" i="33"/>
  <c r="I65" i="33"/>
  <c r="N860" i="33"/>
  <c r="I1210" i="33"/>
  <c r="M506" i="33"/>
  <c r="J325" i="33"/>
  <c r="K460" i="33"/>
  <c r="I387" i="33"/>
  <c r="K663" i="33"/>
  <c r="J1312" i="33"/>
  <c r="J173" i="33"/>
  <c r="K964" i="33"/>
  <c r="K375" i="33"/>
  <c r="M888" i="33"/>
  <c r="N910" i="33"/>
  <c r="J1269" i="33"/>
  <c r="L624" i="33"/>
  <c r="I1483" i="33"/>
  <c r="M742" i="33"/>
  <c r="L267" i="33"/>
  <c r="I623" i="33"/>
  <c r="M879" i="33"/>
  <c r="I604" i="33"/>
  <c r="N415" i="33"/>
  <c r="J723" i="33"/>
  <c r="M873" i="33"/>
  <c r="K235" i="33"/>
  <c r="M1164" i="33"/>
  <c r="I1366" i="33"/>
  <c r="L1423" i="33"/>
  <c r="K937" i="33"/>
  <c r="N596" i="33"/>
  <c r="M438" i="33"/>
  <c r="J701" i="33"/>
  <c r="M1379" i="33"/>
  <c r="K416" i="33"/>
  <c r="M448" i="33"/>
  <c r="L1062" i="33"/>
  <c r="I295" i="33"/>
  <c r="N942" i="33"/>
  <c r="K896" i="33"/>
  <c r="M1326" i="33"/>
  <c r="I711" i="33"/>
  <c r="M93" i="33"/>
  <c r="K204" i="33"/>
  <c r="K552" i="33"/>
  <c r="J437" i="33"/>
  <c r="J132" i="33"/>
  <c r="N830" i="33"/>
  <c r="J1044" i="33"/>
  <c r="K370" i="33"/>
  <c r="M597" i="33"/>
  <c r="I141" i="33"/>
  <c r="M878" i="33"/>
  <c r="N873" i="33"/>
  <c r="K1482" i="33"/>
  <c r="J394" i="33"/>
  <c r="M801" i="33"/>
  <c r="J1323" i="33"/>
  <c r="L573" i="33"/>
  <c r="M946" i="33"/>
  <c r="J874" i="33"/>
  <c r="M384" i="33"/>
  <c r="I1216" i="33"/>
  <c r="N258" i="33"/>
  <c r="M1221" i="33"/>
  <c r="L1195" i="33"/>
  <c r="N358" i="33"/>
  <c r="M637" i="33"/>
  <c r="N878" i="33"/>
  <c r="J289" i="33"/>
  <c r="M166" i="33"/>
  <c r="K438" i="33"/>
  <c r="N237" i="33"/>
  <c r="K945" i="33"/>
  <c r="L512" i="33"/>
  <c r="J411" i="33"/>
  <c r="J510" i="33"/>
  <c r="L1324" i="33"/>
  <c r="N1051" i="33"/>
  <c r="M1321" i="33"/>
  <c r="J388" i="33"/>
  <c r="N964" i="33"/>
  <c r="N487" i="33"/>
  <c r="M470" i="33"/>
  <c r="I30" i="33"/>
  <c r="K386" i="33"/>
  <c r="K276" i="33"/>
  <c r="M1281" i="33"/>
  <c r="J68" i="33"/>
  <c r="N1368" i="33"/>
  <c r="K304" i="33"/>
  <c r="J121" i="33"/>
  <c r="K934" i="33"/>
  <c r="I1357" i="33"/>
  <c r="I169" i="33"/>
  <c r="K1363" i="33"/>
  <c r="K299" i="33"/>
  <c r="L1004" i="33"/>
  <c r="L1321" i="33"/>
  <c r="N1474" i="33"/>
  <c r="J1047" i="33"/>
  <c r="J595" i="33"/>
  <c r="K1179" i="33"/>
  <c r="L496" i="33"/>
  <c r="K483" i="33"/>
  <c r="J1051" i="33"/>
  <c r="M465" i="33"/>
  <c r="N1008" i="33"/>
  <c r="L925" i="33"/>
  <c r="L109" i="33"/>
  <c r="L942" i="33"/>
  <c r="J225" i="33"/>
  <c r="J794" i="33"/>
  <c r="L602" i="33"/>
  <c r="L303" i="33"/>
  <c r="K1243" i="33"/>
  <c r="M207" i="33"/>
  <c r="M618" i="33"/>
  <c r="J740" i="33"/>
  <c r="I304" i="33"/>
  <c r="M88" i="33"/>
  <c r="L1256" i="33"/>
  <c r="I1017" i="33"/>
  <c r="N675" i="33"/>
  <c r="M56" i="33"/>
  <c r="K952" i="33"/>
  <c r="K1103" i="33"/>
  <c r="I1186" i="33"/>
  <c r="I685" i="33"/>
  <c r="K1393" i="33"/>
  <c r="N1457" i="33"/>
  <c r="L278" i="33"/>
  <c r="K1497" i="33"/>
  <c r="N522" i="33"/>
  <c r="K152" i="33"/>
  <c r="K1446" i="33"/>
  <c r="I1165" i="33"/>
  <c r="I37" i="33"/>
  <c r="M875" i="33"/>
  <c r="K757" i="33"/>
  <c r="K1114" i="33"/>
  <c r="K443" i="33"/>
  <c r="M1018" i="33"/>
  <c r="K104" i="33"/>
  <c r="I291" i="33"/>
  <c r="I693" i="33"/>
  <c r="K1095" i="33"/>
  <c r="I1103" i="33"/>
  <c r="N438" i="33"/>
  <c r="M644" i="33"/>
  <c r="N842" i="33"/>
  <c r="K734" i="33"/>
  <c r="K1203" i="33"/>
  <c r="L887" i="33"/>
  <c r="I202" i="33"/>
  <c r="K931" i="33"/>
  <c r="M78" i="33"/>
  <c r="N482" i="33"/>
  <c r="K100" i="33"/>
  <c r="K572" i="33"/>
  <c r="K105" i="33"/>
  <c r="N300" i="33"/>
  <c r="M709" i="33"/>
  <c r="I671" i="33"/>
  <c r="N817" i="33"/>
  <c r="K81" i="33"/>
  <c r="M1409" i="33"/>
  <c r="L428" i="33"/>
  <c r="L844" i="33"/>
  <c r="L1453" i="33"/>
  <c r="I1244" i="33"/>
  <c r="I1474" i="33"/>
  <c r="I1067" i="33"/>
  <c r="L32" i="33"/>
  <c r="J553" i="33"/>
  <c r="N458" i="33"/>
  <c r="M763" i="33"/>
  <c r="J1108" i="33"/>
  <c r="I1396" i="33"/>
  <c r="J292" i="33"/>
  <c r="M1331" i="33"/>
  <c r="I325" i="33"/>
  <c r="N739" i="33"/>
  <c r="K1235" i="33"/>
  <c r="J1458" i="33"/>
  <c r="M586" i="33"/>
  <c r="M1057" i="33"/>
  <c r="M72" i="33"/>
  <c r="N510" i="33"/>
  <c r="J62" i="33"/>
  <c r="L719" i="33"/>
  <c r="L49" i="33"/>
  <c r="K329" i="33"/>
  <c r="M1484" i="33"/>
  <c r="K185" i="33"/>
  <c r="M1193" i="33"/>
  <c r="L1385" i="33"/>
  <c r="K245" i="33"/>
  <c r="K1101" i="33"/>
  <c r="L166" i="33"/>
  <c r="M589" i="33"/>
  <c r="K683" i="33"/>
  <c r="M647" i="33"/>
  <c r="K720" i="33"/>
  <c r="J976" i="33"/>
  <c r="K1443" i="33"/>
  <c r="L1267" i="33"/>
  <c r="M570" i="33"/>
  <c r="N55" i="33"/>
  <c r="J1037" i="33"/>
  <c r="N1464" i="33"/>
  <c r="M192" i="33"/>
  <c r="N840" i="33"/>
  <c r="M550" i="33"/>
  <c r="N160" i="33"/>
  <c r="K599" i="33"/>
  <c r="N424" i="33"/>
  <c r="N627" i="33"/>
  <c r="J1192" i="33"/>
  <c r="L239" i="33"/>
  <c r="J1299" i="33"/>
  <c r="J1228" i="33"/>
  <c r="L522" i="33"/>
  <c r="J1081" i="33"/>
  <c r="L674" i="33"/>
  <c r="L449" i="33"/>
  <c r="K1301" i="33"/>
  <c r="M208" i="33"/>
  <c r="J25" i="33"/>
  <c r="I1480" i="33"/>
  <c r="I195" i="33"/>
  <c r="M921" i="33"/>
  <c r="L420" i="33"/>
  <c r="M99" i="33"/>
  <c r="I125" i="33"/>
  <c r="M1322" i="33"/>
  <c r="I273" i="33"/>
  <c r="M695" i="33"/>
  <c r="L689" i="33"/>
  <c r="M1102" i="33"/>
  <c r="L367" i="33"/>
  <c r="K1480" i="33"/>
  <c r="L145" i="33"/>
  <c r="M1405" i="33"/>
  <c r="I358" i="33"/>
  <c r="J1056" i="33"/>
  <c r="K654" i="33"/>
  <c r="I243" i="33"/>
  <c r="M775" i="33"/>
  <c r="J1453" i="33"/>
  <c r="K949" i="33"/>
  <c r="N1072" i="33"/>
  <c r="I1159" i="33"/>
  <c r="K679" i="33"/>
  <c r="K1312" i="33"/>
  <c r="I309" i="33"/>
  <c r="K553" i="33"/>
  <c r="L700" i="33"/>
  <c r="K592" i="33"/>
  <c r="K95" i="33"/>
  <c r="M430" i="33"/>
  <c r="K224" i="33"/>
  <c r="J21" i="33"/>
  <c r="M1081" i="33"/>
  <c r="M101" i="33"/>
  <c r="L213" i="33"/>
  <c r="J695" i="33"/>
  <c r="I416" i="33"/>
  <c r="I785" i="33"/>
  <c r="N1123" i="33"/>
  <c r="N1138" i="33"/>
  <c r="J1504" i="33"/>
  <c r="L859" i="33"/>
  <c r="K911" i="33"/>
  <c r="J36" i="33"/>
  <c r="M374" i="33"/>
  <c r="J453" i="33"/>
  <c r="M1513" i="33"/>
  <c r="J989" i="33"/>
  <c r="I677" i="33"/>
  <c r="L657" i="33"/>
  <c r="K1422" i="33"/>
  <c r="J485" i="33"/>
  <c r="N277" i="33"/>
  <c r="K1217" i="33"/>
  <c r="N700" i="33"/>
  <c r="K1367" i="33"/>
  <c r="I1139" i="33"/>
  <c r="L1113" i="33"/>
  <c r="N217" i="33"/>
  <c r="K363" i="33"/>
  <c r="I46" i="33"/>
  <c r="I1302" i="33"/>
  <c r="K947" i="33"/>
  <c r="N36" i="33"/>
  <c r="M653" i="33"/>
  <c r="J790" i="33"/>
  <c r="M162" i="33"/>
  <c r="L302" i="33"/>
  <c r="M1271" i="33"/>
  <c r="N391" i="33"/>
  <c r="K111" i="33"/>
  <c r="I1089" i="33"/>
  <c r="J1333" i="33"/>
  <c r="J247" i="33"/>
  <c r="N685" i="33"/>
  <c r="M1272" i="33"/>
  <c r="L1015" i="33"/>
  <c r="J527" i="33"/>
  <c r="K1074" i="33"/>
  <c r="N1192" i="33"/>
  <c r="J607" i="33"/>
  <c r="N462" i="33"/>
  <c r="N1447" i="33"/>
  <c r="I457" i="33"/>
  <c r="K87" i="33"/>
  <c r="L1479" i="33"/>
  <c r="M528" i="33"/>
  <c r="I1007" i="33"/>
  <c r="I15" i="33"/>
  <c r="I1515" i="33"/>
  <c r="N952" i="33"/>
  <c r="K1357" i="33"/>
  <c r="L1495" i="33"/>
  <c r="L199" i="33"/>
  <c r="N960" i="33"/>
  <c r="K624" i="33"/>
  <c r="I1090" i="33"/>
  <c r="L636" i="33"/>
  <c r="L915" i="33"/>
  <c r="N906" i="33"/>
  <c r="M394" i="33"/>
  <c r="J608" i="33"/>
  <c r="M1344" i="33"/>
  <c r="I570" i="33"/>
  <c r="K210" i="33"/>
  <c r="L327" i="33"/>
  <c r="M409" i="33"/>
  <c r="I1169" i="33"/>
  <c r="M238" i="33"/>
  <c r="K1216" i="33"/>
  <c r="I587" i="33"/>
  <c r="N1309" i="33"/>
  <c r="M756" i="33"/>
  <c r="L248" i="33"/>
  <c r="L907" i="33"/>
  <c r="I1455" i="33"/>
  <c r="J1513" i="33"/>
  <c r="J1025" i="33"/>
  <c r="N864" i="33"/>
  <c r="N228" i="33"/>
  <c r="J589" i="33"/>
  <c r="L412" i="33"/>
  <c r="L1168" i="33"/>
  <c r="M1427" i="33"/>
  <c r="J1477" i="33"/>
  <c r="N541" i="33"/>
  <c r="K280" i="33"/>
  <c r="J1313" i="33"/>
  <c r="L15" i="33"/>
  <c r="I471" i="33"/>
  <c r="K1371" i="33"/>
  <c r="L101" i="33"/>
  <c r="I1111" i="33"/>
  <c r="J91" i="33"/>
  <c r="L1293" i="33"/>
  <c r="J1399" i="33"/>
  <c r="I520" i="33"/>
  <c r="K873" i="33"/>
  <c r="L387" i="33"/>
  <c r="J434" i="33"/>
  <c r="K1158" i="33"/>
  <c r="K772" i="33"/>
  <c r="N1101" i="33"/>
  <c r="J313" i="33"/>
  <c r="M42" i="33"/>
  <c r="J293" i="33"/>
  <c r="I1121" i="33"/>
  <c r="I1072" i="33"/>
  <c r="N233" i="33"/>
  <c r="I763" i="33"/>
  <c r="J283" i="33"/>
  <c r="K310" i="33"/>
  <c r="I1282" i="33"/>
  <c r="I1493" i="33"/>
  <c r="J974" i="33"/>
  <c r="N797" i="33"/>
  <c r="M732" i="33"/>
  <c r="K1092" i="33"/>
  <c r="J891" i="33"/>
  <c r="J590" i="33"/>
  <c r="M579" i="33"/>
  <c r="I975" i="33"/>
  <c r="N1453" i="33"/>
  <c r="I373" i="33"/>
  <c r="J1426" i="33"/>
  <c r="I1505" i="33"/>
  <c r="M629" i="33"/>
  <c r="J878" i="33"/>
  <c r="N917" i="33"/>
  <c r="K1140" i="33"/>
  <c r="J1522" i="33"/>
  <c r="J694" i="33"/>
  <c r="M782" i="33"/>
  <c r="I1436" i="33"/>
  <c r="L188" i="33"/>
  <c r="N260" i="33"/>
  <c r="N1100" i="33"/>
  <c r="I112" i="33"/>
  <c r="I1472" i="33"/>
  <c r="I818" i="33"/>
  <c r="L575" i="33"/>
  <c r="N430" i="33"/>
  <c r="M1278" i="33"/>
  <c r="J1462" i="33"/>
  <c r="J155" i="33"/>
  <c r="L1279" i="33"/>
  <c r="L967" i="33"/>
  <c r="M486" i="33"/>
  <c r="I648" i="33"/>
  <c r="J1493" i="33"/>
  <c r="N605" i="33"/>
  <c r="J980" i="33"/>
  <c r="K813" i="33"/>
  <c r="L1289" i="33"/>
  <c r="M193" i="33"/>
  <c r="N19" i="33"/>
  <c r="N1041" i="33"/>
  <c r="I831" i="33"/>
  <c r="J931" i="33"/>
  <c r="M1386" i="33"/>
  <c r="I899" i="33"/>
  <c r="I691" i="33"/>
  <c r="M1471" i="33"/>
  <c r="M581" i="33"/>
  <c r="N1501" i="33"/>
  <c r="J228" i="33"/>
  <c r="L918" i="33"/>
  <c r="N303" i="33"/>
  <c r="K880" i="33"/>
  <c r="N882" i="33"/>
  <c r="N238" i="33"/>
  <c r="N973" i="33"/>
  <c r="L548" i="33"/>
  <c r="N779" i="33"/>
  <c r="K794" i="33"/>
  <c r="I1330" i="33"/>
  <c r="N384" i="33"/>
  <c r="M152" i="33"/>
  <c r="K1353" i="33"/>
  <c r="M1396" i="33"/>
  <c r="L265" i="33"/>
  <c r="J320" i="33"/>
  <c r="M421" i="33"/>
  <c r="K1130" i="33"/>
  <c r="K1344" i="33"/>
  <c r="L1513" i="33"/>
  <c r="N927" i="33"/>
  <c r="M755" i="33"/>
  <c r="J1273" i="33"/>
  <c r="I415" i="33"/>
  <c r="N1426" i="33"/>
  <c r="L990" i="33"/>
  <c r="I961" i="33"/>
  <c r="J646" i="33"/>
  <c r="N1504" i="33"/>
  <c r="L793" i="33"/>
  <c r="M953" i="33"/>
  <c r="J1216" i="33"/>
  <c r="I1195" i="33"/>
  <c r="J858" i="33"/>
  <c r="J1361" i="33"/>
  <c r="K133" i="33"/>
  <c r="K1278" i="33"/>
  <c r="L753" i="33"/>
  <c r="N955" i="33"/>
  <c r="M1008" i="33"/>
  <c r="L1292" i="33"/>
  <c r="J641" i="33"/>
  <c r="M495" i="33"/>
  <c r="N1295" i="33"/>
  <c r="I438" i="33"/>
  <c r="N82" i="33"/>
  <c r="M1023" i="33"/>
  <c r="J840" i="33"/>
  <c r="N539" i="33"/>
  <c r="I887" i="33"/>
  <c r="N1289" i="33"/>
  <c r="N84" i="33"/>
  <c r="K400" i="33"/>
  <c r="J1514" i="33"/>
  <c r="J592" i="33"/>
  <c r="M1437" i="33"/>
  <c r="N1013" i="33"/>
  <c r="J344" i="33"/>
  <c r="N38" i="33"/>
  <c r="L1013" i="33"/>
  <c r="K999" i="33"/>
  <c r="J1364" i="33"/>
  <c r="L890" i="33"/>
  <c r="M405" i="33"/>
  <c r="N914" i="33"/>
  <c r="M679" i="33"/>
  <c r="N210" i="33"/>
  <c r="L627" i="33"/>
  <c r="K874" i="33"/>
  <c r="I253" i="33"/>
  <c r="K655" i="33"/>
  <c r="J811" i="33"/>
  <c r="N892" i="33"/>
  <c r="L880" i="33"/>
  <c r="L1271" i="33"/>
  <c r="K288" i="33"/>
  <c r="L85" i="33"/>
  <c r="M1117" i="33"/>
  <c r="N756" i="33"/>
  <c r="I1346" i="33"/>
  <c r="M897" i="33"/>
  <c r="J245" i="33"/>
  <c r="I996" i="33"/>
  <c r="I501" i="33"/>
  <c r="L741" i="33"/>
  <c r="K744" i="33"/>
  <c r="J630" i="33"/>
  <c r="K943" i="33"/>
  <c r="I983" i="33"/>
  <c r="I1264" i="33"/>
  <c r="N329" i="33"/>
  <c r="M819" i="33"/>
  <c r="K1192" i="33"/>
  <c r="N108" i="33"/>
  <c r="I1415" i="33"/>
  <c r="L764" i="33"/>
  <c r="L593" i="33"/>
  <c r="J616" i="33"/>
  <c r="L78" i="33"/>
  <c r="J72" i="33"/>
  <c r="L84" i="33"/>
  <c r="J823" i="33"/>
  <c r="M1094" i="33"/>
  <c r="N1494" i="33"/>
  <c r="J853" i="33"/>
  <c r="K365" i="33"/>
  <c r="M850" i="33"/>
  <c r="I1444" i="33"/>
  <c r="K1441" i="33"/>
  <c r="L1118" i="33"/>
  <c r="J525" i="33"/>
  <c r="I1270" i="33"/>
  <c r="N1465" i="33"/>
  <c r="L1367" i="33"/>
  <c r="J660" i="33"/>
  <c r="I1232" i="33"/>
  <c r="I395" i="33"/>
  <c r="K902" i="33"/>
  <c r="J504" i="33"/>
  <c r="K403" i="33"/>
  <c r="K1012" i="33"/>
  <c r="M138" i="33"/>
  <c r="M341" i="33"/>
  <c r="N979" i="33"/>
  <c r="K676" i="33"/>
  <c r="I1021" i="33"/>
  <c r="M1479" i="33"/>
  <c r="L31" i="33"/>
  <c r="L666" i="33"/>
  <c r="K1444" i="33"/>
  <c r="L658" i="33"/>
  <c r="J1058" i="33"/>
  <c r="N229" i="33"/>
  <c r="N1135" i="33"/>
  <c r="J827" i="33"/>
  <c r="K108" i="33"/>
  <c r="I843" i="33"/>
  <c r="K296" i="33"/>
  <c r="L1347" i="33"/>
  <c r="L261" i="33"/>
  <c r="L643" i="33"/>
  <c r="J647" i="33"/>
  <c r="N1091" i="33"/>
  <c r="L1186" i="33"/>
  <c r="K831" i="33"/>
  <c r="M502" i="33"/>
  <c r="M390" i="33"/>
  <c r="M1250" i="33"/>
  <c r="J1004" i="33"/>
  <c r="L661" i="33"/>
  <c r="K916" i="33"/>
  <c r="M1358" i="33"/>
  <c r="L1260" i="33"/>
  <c r="M564" i="33"/>
  <c r="K616" i="33"/>
  <c r="K636" i="33"/>
  <c r="J1131" i="33"/>
  <c r="J539" i="33"/>
  <c r="M532" i="33"/>
  <c r="K1248" i="33"/>
  <c r="N744" i="33"/>
  <c r="L649" i="33"/>
  <c r="J879" i="33"/>
  <c r="I1157" i="33"/>
  <c r="L979" i="33"/>
  <c r="I1381" i="33"/>
  <c r="J1043" i="33"/>
  <c r="K367" i="33"/>
  <c r="I174" i="33"/>
  <c r="J1197" i="33"/>
  <c r="K1002" i="33"/>
  <c r="I678" i="33"/>
  <c r="J93" i="33"/>
  <c r="K1324" i="33"/>
  <c r="J617" i="33"/>
  <c r="L44" i="33"/>
  <c r="N798" i="33"/>
  <c r="L1496" i="33"/>
  <c r="M1172" i="33"/>
  <c r="K1518" i="33"/>
  <c r="I1340" i="33"/>
  <c r="J1485" i="33"/>
  <c r="K741" i="33"/>
  <c r="N1224" i="33"/>
  <c r="N257" i="33"/>
  <c r="N1110" i="33"/>
  <c r="J1107" i="33"/>
  <c r="L865" i="33"/>
  <c r="K18" i="33"/>
  <c r="N637" i="33"/>
  <c r="L1162" i="33"/>
  <c r="K909" i="33"/>
  <c r="M621" i="33"/>
  <c r="M41" i="33"/>
  <c r="N1021" i="33"/>
  <c r="J798" i="33"/>
  <c r="L411" i="33"/>
  <c r="L175" i="33"/>
  <c r="L233" i="33"/>
  <c r="I760" i="33"/>
  <c r="K521" i="33"/>
  <c r="N563" i="33"/>
  <c r="K1429" i="33"/>
  <c r="L361" i="33"/>
  <c r="J944" i="33"/>
  <c r="I976" i="33"/>
  <c r="K539" i="33"/>
  <c r="M1070" i="33"/>
  <c r="J104" i="33"/>
  <c r="I1498" i="33"/>
  <c r="I624" i="33"/>
  <c r="I1130" i="33"/>
  <c r="I822" i="33"/>
  <c r="M757" i="33"/>
  <c r="I571" i="33"/>
  <c r="M721" i="33"/>
  <c r="M640" i="33"/>
  <c r="N1066" i="33"/>
  <c r="I68" i="33"/>
  <c r="M1428" i="33"/>
  <c r="L898" i="33"/>
  <c r="M1170" i="33"/>
  <c r="N1341" i="33"/>
  <c r="L1478" i="33"/>
  <c r="M223" i="33"/>
  <c r="M930" i="33"/>
  <c r="I898" i="33"/>
  <c r="J575" i="33"/>
  <c r="K408" i="33"/>
  <c r="M754" i="33"/>
  <c r="K920" i="33"/>
  <c r="J919" i="33"/>
  <c r="N105" i="33"/>
  <c r="K574" i="33"/>
  <c r="N1316" i="33"/>
  <c r="J1342" i="33"/>
  <c r="M1423" i="33"/>
  <c r="L1207" i="33"/>
  <c r="K593" i="33"/>
  <c r="K1251" i="33"/>
  <c r="J991" i="33"/>
  <c r="K1361" i="33"/>
  <c r="J669" i="33"/>
  <c r="K715" i="33"/>
  <c r="I1205" i="33"/>
  <c r="L474" i="33"/>
  <c r="J1238" i="33"/>
  <c r="M417" i="33"/>
  <c r="J696" i="33"/>
  <c r="J960" i="33"/>
  <c r="L311" i="33"/>
  <c r="K1126" i="33"/>
  <c r="K847" i="33"/>
  <c r="K1076" i="33"/>
  <c r="K1360" i="33"/>
  <c r="J898" i="33"/>
  <c r="K106" i="33"/>
  <c r="J1360" i="33"/>
  <c r="K525" i="33"/>
  <c r="L637" i="33"/>
  <c r="M74" i="33"/>
  <c r="N1336" i="33"/>
  <c r="L995" i="33"/>
  <c r="M680" i="33"/>
  <c r="N975" i="33"/>
  <c r="M919" i="33"/>
  <c r="L708" i="33"/>
  <c r="L740" i="33"/>
  <c r="M51" i="33"/>
  <c r="K306" i="33"/>
  <c r="L730" i="33"/>
  <c r="M746" i="33"/>
  <c r="J1150" i="33"/>
  <c r="I1001" i="33"/>
  <c r="I288" i="33"/>
  <c r="K1372" i="33"/>
  <c r="L219" i="33"/>
  <c r="M600" i="33"/>
  <c r="K49" i="33"/>
  <c r="N1093" i="33"/>
  <c r="J1420" i="33"/>
  <c r="J1017" i="33"/>
  <c r="L1007" i="33"/>
  <c r="M1270" i="33"/>
  <c r="L126" i="33"/>
  <c r="N488" i="33"/>
  <c r="L1112" i="33"/>
  <c r="J1377" i="33"/>
  <c r="L297" i="33"/>
  <c r="I444" i="33"/>
  <c r="N1324" i="33"/>
  <c r="I771" i="33"/>
  <c r="L1167" i="33"/>
  <c r="I107" i="33"/>
  <c r="M948" i="33"/>
  <c r="L158" i="33"/>
  <c r="I440" i="33"/>
  <c r="N1454" i="33"/>
  <c r="I925" i="33"/>
  <c r="I1299" i="33"/>
  <c r="M457" i="33"/>
  <c r="N1345" i="33"/>
  <c r="L868" i="33"/>
  <c r="M1317" i="33"/>
  <c r="L433" i="33"/>
  <c r="J1063" i="33"/>
  <c r="J1170" i="33"/>
  <c r="L98" i="33"/>
  <c r="J1437" i="33"/>
  <c r="M267" i="33"/>
  <c r="N1375" i="33"/>
  <c r="I151" i="33"/>
  <c r="I432" i="33"/>
  <c r="K913" i="33"/>
  <c r="L1332" i="33"/>
  <c r="M833" i="33"/>
  <c r="J1482" i="33"/>
  <c r="L1249" i="33"/>
  <c r="N1038" i="33"/>
  <c r="I1142" i="33"/>
  <c r="I1454" i="33"/>
  <c r="I58" i="33"/>
  <c r="L1127" i="33"/>
  <c r="L157" i="33"/>
  <c r="N1320" i="33"/>
  <c r="K446" i="33"/>
  <c r="K549" i="33"/>
  <c r="I302" i="33"/>
  <c r="L1086" i="33"/>
  <c r="I1344" i="33"/>
  <c r="I1257" i="33"/>
  <c r="N459" i="33"/>
  <c r="I231" i="33"/>
  <c r="L469" i="33"/>
  <c r="N1462" i="33"/>
  <c r="I420" i="33"/>
  <c r="J472" i="33"/>
  <c r="J816" i="33"/>
  <c r="I1151" i="33"/>
  <c r="N1149" i="33"/>
  <c r="L257" i="33"/>
  <c r="L371" i="33"/>
  <c r="N1272" i="33"/>
  <c r="L776" i="33"/>
  <c r="K1036" i="33"/>
  <c r="I688" i="33"/>
  <c r="I17" i="33"/>
  <c r="L1459" i="33"/>
  <c r="M1175" i="33"/>
  <c r="N684" i="33"/>
  <c r="M381" i="33"/>
  <c r="J18" i="33"/>
  <c r="L1159" i="33"/>
  <c r="L347" i="33"/>
  <c r="I665" i="33"/>
  <c r="N505" i="33"/>
  <c r="K154" i="33"/>
  <c r="J264" i="33"/>
  <c r="L1117" i="33"/>
  <c r="J224" i="33"/>
  <c r="K533" i="33"/>
  <c r="I461" i="33"/>
  <c r="J1259" i="33"/>
  <c r="N1315" i="33"/>
  <c r="M607" i="33"/>
  <c r="J1464" i="33"/>
  <c r="K1174" i="33"/>
  <c r="N379" i="33"/>
  <c r="K64" i="33"/>
  <c r="L1264" i="33"/>
  <c r="M1077" i="33"/>
  <c r="J407" i="33"/>
  <c r="K1354" i="33"/>
  <c r="I1084" i="33"/>
  <c r="N1372" i="33"/>
  <c r="I500" i="33"/>
  <c r="N697" i="33"/>
  <c r="J1307" i="33"/>
  <c r="J338" i="33"/>
  <c r="N677" i="33"/>
  <c r="K869" i="33"/>
  <c r="M1032" i="33"/>
  <c r="I1317" i="33"/>
  <c r="J160" i="33"/>
  <c r="J731" i="33"/>
  <c r="N385" i="33"/>
  <c r="I482" i="33"/>
  <c r="L307" i="33"/>
  <c r="L53" i="33"/>
  <c r="L1296" i="33"/>
  <c r="M408" i="33"/>
  <c r="L169" i="33"/>
  <c r="J1346" i="33"/>
  <c r="N500" i="33"/>
  <c r="I741" i="33"/>
  <c r="L1464" i="33"/>
  <c r="M1255" i="33"/>
  <c r="N1082" i="33"/>
  <c r="N665" i="33"/>
  <c r="I274" i="33"/>
  <c r="M994" i="33"/>
  <c r="J256" i="33"/>
  <c r="L976" i="33"/>
  <c r="N136" i="33"/>
  <c r="M1114" i="33"/>
  <c r="J1326" i="33"/>
  <c r="I804" i="33"/>
  <c r="K341" i="33"/>
  <c r="J547" i="33"/>
  <c r="I1363" i="33"/>
  <c r="K143" i="33"/>
  <c r="J1409" i="33"/>
  <c r="J1479" i="33"/>
  <c r="J953" i="33"/>
  <c r="M401" i="33"/>
  <c r="M976" i="33"/>
  <c r="I810" i="33"/>
  <c r="J1287" i="33"/>
  <c r="J168" i="33"/>
  <c r="I330" i="33"/>
  <c r="J39" i="33"/>
  <c r="N737" i="33"/>
  <c r="K1128" i="33"/>
  <c r="N611" i="33"/>
  <c r="N1292" i="33"/>
  <c r="I1124" i="33"/>
  <c r="K393" i="33"/>
  <c r="L1243" i="33"/>
  <c r="M1218" i="33"/>
  <c r="J249" i="33"/>
  <c r="I569" i="33"/>
  <c r="M499" i="33"/>
  <c r="K527" i="33"/>
  <c r="K1022" i="33"/>
  <c r="I1367" i="33"/>
  <c r="J524" i="33"/>
  <c r="L587" i="33"/>
  <c r="I830" i="33"/>
  <c r="M925" i="33"/>
  <c r="I700" i="33"/>
  <c r="M703" i="33"/>
  <c r="I967" i="33"/>
  <c r="N1176" i="33"/>
  <c r="L73" i="33"/>
  <c r="M734" i="33"/>
  <c r="N772" i="33"/>
  <c r="N366" i="33"/>
  <c r="I96" i="33"/>
  <c r="N203" i="33"/>
  <c r="I386" i="33"/>
  <c r="M75" i="33"/>
  <c r="M696" i="33"/>
  <c r="N890" i="33"/>
  <c r="J399" i="33"/>
  <c r="N331" i="33"/>
  <c r="J844" i="33"/>
  <c r="M283" i="33"/>
  <c r="J952" i="33"/>
  <c r="L525" i="33"/>
  <c r="K816" i="33"/>
  <c r="N126" i="33"/>
  <c r="K1231" i="33"/>
  <c r="N835" i="33"/>
  <c r="M1217" i="33"/>
  <c r="L437" i="33"/>
  <c r="K221" i="33"/>
  <c r="K366" i="33"/>
  <c r="I1088" i="33"/>
  <c r="L285" i="33"/>
  <c r="M84" i="33"/>
  <c r="L835" i="33"/>
  <c r="K251" i="33"/>
  <c r="M747" i="33"/>
  <c r="J1349" i="33"/>
  <c r="M393" i="33"/>
  <c r="N442" i="33"/>
  <c r="J1298" i="33"/>
  <c r="J727" i="33"/>
  <c r="J829" i="33"/>
  <c r="M373" i="33"/>
  <c r="N1401" i="33"/>
  <c r="L733" i="33"/>
  <c r="N710" i="33"/>
  <c r="I892" i="33"/>
  <c r="J248" i="33"/>
  <c r="M1508" i="33"/>
  <c r="K688" i="33"/>
  <c r="L1473" i="33"/>
  <c r="K1370" i="33"/>
  <c r="K742" i="33"/>
  <c r="I1153" i="33"/>
  <c r="L108" i="33"/>
  <c r="M307" i="33"/>
  <c r="J1268" i="33"/>
  <c r="L906" i="33"/>
  <c r="N1374" i="33"/>
  <c r="I167" i="33"/>
  <c r="I562" i="33"/>
  <c r="N921" i="33"/>
  <c r="J369" i="33"/>
  <c r="L1121" i="33"/>
  <c r="L1029" i="33"/>
  <c r="M264" i="33"/>
  <c r="M322" i="33"/>
  <c r="J1331" i="33"/>
  <c r="J374" i="33"/>
  <c r="I1046" i="33"/>
  <c r="J1378" i="33"/>
  <c r="M1011" i="33"/>
  <c r="M460" i="33"/>
  <c r="I713" i="33"/>
  <c r="K1120" i="33"/>
  <c r="J1064" i="33"/>
  <c r="M1466" i="33"/>
  <c r="L353" i="33"/>
  <c r="J936" i="33"/>
  <c r="K338" i="33"/>
  <c r="K1352" i="33"/>
  <c r="J532" i="33"/>
  <c r="I311" i="33"/>
  <c r="M1244" i="33"/>
  <c r="L333" i="33"/>
  <c r="M1472" i="33"/>
  <c r="I1445" i="33"/>
  <c r="N823" i="33"/>
  <c r="I77" i="33"/>
  <c r="K1153" i="33"/>
  <c r="K639" i="33"/>
  <c r="M943" i="33"/>
  <c r="M639" i="33"/>
  <c r="K567" i="33"/>
  <c r="J222" i="33"/>
  <c r="I594" i="33"/>
  <c r="N134" i="33"/>
  <c r="N383" i="33"/>
  <c r="L208" i="33"/>
  <c r="K455" i="33"/>
  <c r="K351" i="33"/>
  <c r="K681" i="33"/>
  <c r="L1400" i="33"/>
  <c r="K423" i="33"/>
  <c r="J734" i="33"/>
  <c r="N486" i="33"/>
  <c r="I973" i="33"/>
  <c r="N590" i="33"/>
  <c r="J128" i="33"/>
  <c r="L561" i="33"/>
  <c r="K348" i="33"/>
  <c r="N759" i="33"/>
  <c r="J546" i="33"/>
  <c r="K1392" i="33"/>
  <c r="M293" i="33"/>
  <c r="M277" i="33"/>
  <c r="K746" i="33"/>
  <c r="K638" i="33"/>
  <c r="J459" i="33"/>
  <c r="J938" i="33"/>
  <c r="K467" i="33"/>
  <c r="N1275" i="33"/>
  <c r="M272" i="33"/>
  <c r="K1399" i="33"/>
  <c r="J1132" i="33"/>
  <c r="I1406" i="33"/>
  <c r="N1120" i="33"/>
  <c r="L70" i="33"/>
  <c r="N1409" i="33"/>
  <c r="J1178" i="33"/>
  <c r="J181" i="33"/>
  <c r="J188" i="33"/>
  <c r="M82" i="33"/>
  <c r="M437" i="33"/>
  <c r="L212" i="33"/>
  <c r="N369" i="33"/>
  <c r="N1434" i="33"/>
  <c r="L430" i="33"/>
  <c r="K1467" i="33"/>
  <c r="N348" i="33"/>
  <c r="J149" i="33"/>
  <c r="L272" i="33"/>
  <c r="J156" i="33"/>
  <c r="K546" i="33"/>
  <c r="N1450" i="33"/>
  <c r="I257" i="33"/>
  <c r="J278" i="33"/>
  <c r="N1221" i="33"/>
  <c r="N1080" i="33"/>
  <c r="J1395" i="33"/>
  <c r="M55" i="33"/>
  <c r="M822" i="33"/>
  <c r="I855" i="33"/>
  <c r="K1316" i="33"/>
  <c r="I456" i="33"/>
  <c r="J1206" i="33"/>
  <c r="M1314" i="33"/>
  <c r="I1259" i="33"/>
  <c r="K953" i="33"/>
  <c r="J1000" i="33"/>
  <c r="N408" i="33"/>
  <c r="L477" i="33"/>
  <c r="K917" i="33"/>
  <c r="K666" i="33"/>
  <c r="J417" i="33"/>
  <c r="J1024" i="33"/>
  <c r="K619" i="33"/>
  <c r="M1046" i="33"/>
  <c r="M1420" i="33"/>
  <c r="M1063" i="33"/>
  <c r="I301" i="33"/>
  <c r="I1337" i="33"/>
  <c r="K642" i="33"/>
  <c r="I959" i="33"/>
  <c r="L1215" i="33"/>
  <c r="I1233" i="33"/>
  <c r="N633" i="33"/>
  <c r="L1071" i="33"/>
  <c r="M349" i="33"/>
  <c r="M1293" i="33"/>
  <c r="K892" i="33"/>
  <c r="I845" i="33"/>
  <c r="I1386" i="33"/>
  <c r="L1502" i="33"/>
  <c r="M941" i="33"/>
  <c r="N1369" i="33"/>
  <c r="J507" i="33"/>
  <c r="M29" i="33"/>
  <c r="L1509" i="33"/>
  <c r="I718" i="33"/>
  <c r="N963" i="33"/>
  <c r="L993" i="33"/>
  <c r="N1241" i="33"/>
  <c r="I1172" i="33"/>
  <c r="I21" i="33"/>
  <c r="J1382" i="33"/>
  <c r="N653" i="33"/>
  <c r="K634" i="33"/>
  <c r="M728" i="33"/>
  <c r="J79" i="33"/>
  <c r="L823" i="33"/>
  <c r="I367" i="33"/>
  <c r="M772" i="33"/>
  <c r="M290" i="33"/>
  <c r="J350" i="33"/>
  <c r="J667" i="33"/>
  <c r="I738" i="33"/>
  <c r="M1198" i="33"/>
  <c r="J782" i="33"/>
  <c r="N720" i="33"/>
  <c r="K689" i="33"/>
  <c r="K587" i="33"/>
  <c r="J131" i="33"/>
  <c r="L862" i="33"/>
  <c r="L1227" i="33"/>
  <c r="I638" i="33"/>
  <c r="J1100" i="33"/>
  <c r="L1426" i="33"/>
  <c r="M31" i="33"/>
  <c r="L392" i="33"/>
  <c r="I271" i="33"/>
  <c r="I511" i="33"/>
  <c r="J1061" i="33"/>
  <c r="J20" i="33"/>
  <c r="K82" i="33"/>
  <c r="J246" i="33"/>
  <c r="I189" i="33"/>
  <c r="K739" i="33"/>
  <c r="L635" i="33"/>
  <c r="I547" i="33"/>
  <c r="N321" i="33"/>
  <c r="L68" i="33"/>
  <c r="L1042" i="33"/>
  <c r="J382" i="33"/>
  <c r="N663" i="33"/>
  <c r="I220" i="33"/>
  <c r="I431" i="33"/>
  <c r="I720" i="33"/>
  <c r="M975" i="33"/>
  <c r="L801" i="33"/>
  <c r="N1173" i="33"/>
  <c r="N851" i="33"/>
  <c r="J1449" i="33"/>
  <c r="J200" i="33"/>
  <c r="I578" i="33"/>
  <c r="L709" i="33"/>
  <c r="L1138" i="33"/>
  <c r="K1065" i="33"/>
  <c r="N990" i="33"/>
  <c r="J1153" i="33"/>
  <c r="M996" i="33"/>
  <c r="L1231" i="33"/>
  <c r="N129" i="33"/>
  <c r="I365" i="33"/>
  <c r="L1269" i="33"/>
  <c r="L1229" i="33"/>
  <c r="I1507" i="33"/>
  <c r="J1442" i="33"/>
  <c r="I1356" i="33"/>
  <c r="L632" i="33"/>
  <c r="L1379" i="33"/>
  <c r="N356" i="33"/>
  <c r="N652" i="33"/>
  <c r="I599" i="33"/>
  <c r="M834" i="33"/>
  <c r="I916" i="33"/>
  <c r="N1364" i="33"/>
  <c r="I649" i="33"/>
  <c r="J1501" i="33"/>
  <c r="I1043" i="33"/>
  <c r="L284" i="33"/>
  <c r="K1408" i="33"/>
  <c r="J480" i="33"/>
  <c r="J129" i="33"/>
  <c r="M43" i="33"/>
  <c r="I1192" i="33"/>
  <c r="J505" i="33"/>
  <c r="L451" i="33"/>
  <c r="M907" i="33"/>
  <c r="L592" i="33"/>
  <c r="K878" i="33"/>
  <c r="L588" i="33"/>
  <c r="K28" i="33"/>
  <c r="N177" i="33"/>
  <c r="M1378" i="33"/>
  <c r="J333" i="33"/>
  <c r="I143" i="33"/>
  <c r="J753" i="33"/>
  <c r="I1269" i="33"/>
  <c r="K512" i="33"/>
  <c r="N88" i="33"/>
  <c r="I213" i="33"/>
  <c r="K1307" i="33"/>
  <c r="N1161" i="33"/>
  <c r="I1374" i="33"/>
  <c r="I1438" i="33"/>
  <c r="L825" i="33"/>
  <c r="K908" i="33"/>
  <c r="M186" i="33"/>
  <c r="N130" i="33"/>
  <c r="K1349" i="33"/>
  <c r="I225" i="33"/>
  <c r="L336" i="33"/>
  <c r="J1026" i="33"/>
  <c r="J587" i="33"/>
  <c r="M992" i="33"/>
  <c r="I382" i="33"/>
  <c r="M129" i="33"/>
  <c r="N901" i="33"/>
  <c r="K781" i="33"/>
  <c r="N270" i="33"/>
  <c r="I1009" i="33"/>
  <c r="N1458" i="33"/>
  <c r="J1087" i="33"/>
  <c r="M1330" i="33"/>
  <c r="M872" i="33"/>
  <c r="J489" i="33"/>
  <c r="L757" i="33"/>
  <c r="K344" i="33"/>
  <c r="K871" i="33"/>
  <c r="N1337" i="33"/>
  <c r="J1404" i="33"/>
  <c r="K335" i="33"/>
  <c r="K302" i="33"/>
  <c r="K1043" i="33"/>
  <c r="K20" i="33"/>
  <c r="M1182" i="33"/>
  <c r="L391" i="33"/>
  <c r="M793" i="33"/>
  <c r="M1048" i="33"/>
  <c r="L34" i="33"/>
  <c r="L961" i="33"/>
  <c r="L1472" i="33"/>
  <c r="L739" i="33"/>
  <c r="I846" i="33"/>
  <c r="K269" i="33"/>
  <c r="M334" i="33"/>
  <c r="J1186" i="33"/>
  <c r="M250" i="33"/>
  <c r="J146" i="33"/>
  <c r="K193" i="33"/>
  <c r="M350" i="33"/>
  <c r="L791" i="33"/>
  <c r="L596" i="33"/>
  <c r="M1351" i="33"/>
  <c r="M202" i="33"/>
  <c r="N790" i="33"/>
  <c r="J862" i="33"/>
  <c r="I813" i="33"/>
  <c r="L356" i="33"/>
  <c r="M625" i="33"/>
  <c r="K820" i="33"/>
  <c r="L769" i="33"/>
  <c r="N1277" i="33"/>
  <c r="N313" i="33"/>
  <c r="N34" i="33"/>
  <c r="N609" i="33"/>
  <c r="J154" i="33"/>
  <c r="N557" i="33"/>
  <c r="M1123" i="33"/>
  <c r="K865" i="33"/>
  <c r="K755" i="33"/>
  <c r="M157" i="33"/>
  <c r="J764" i="33"/>
  <c r="K846" i="33"/>
  <c r="J1432" i="33"/>
  <c r="M722" i="33"/>
  <c r="J41" i="33"/>
  <c r="J743" i="33"/>
  <c r="I717" i="33"/>
  <c r="J433" i="33"/>
  <c r="N1122" i="33"/>
  <c r="K1182" i="33"/>
  <c r="M375" i="33"/>
  <c r="K311" i="33"/>
  <c r="I455" i="33"/>
  <c r="I278" i="33"/>
  <c r="M616" i="33"/>
  <c r="N352" i="33"/>
  <c r="K921" i="33"/>
  <c r="L1088" i="33"/>
  <c r="K580" i="33"/>
  <c r="J436" i="33"/>
  <c r="N350" i="33"/>
  <c r="J185" i="33"/>
  <c r="L1034" i="33"/>
  <c r="K969" i="33"/>
  <c r="N645" i="33"/>
  <c r="M692" i="33"/>
  <c r="M991" i="33"/>
  <c r="I255" i="33"/>
  <c r="I1085" i="33"/>
  <c r="I467" i="33"/>
  <c r="L38" i="33"/>
  <c r="K144" i="33"/>
  <c r="J242" i="33"/>
  <c r="M494" i="33"/>
  <c r="N513" i="33"/>
  <c r="I1322" i="33"/>
  <c r="J913" i="33"/>
  <c r="N1303" i="33"/>
  <c r="I1434" i="33"/>
  <c r="I210" i="33"/>
  <c r="N1460" i="33"/>
  <c r="M1348" i="33"/>
  <c r="N1422" i="33"/>
  <c r="M870" i="33"/>
  <c r="M1355" i="33"/>
  <c r="L1295" i="33"/>
  <c r="N566" i="33"/>
  <c r="J1337" i="33"/>
  <c r="I729" i="33"/>
  <c r="M169" i="33"/>
  <c r="I702" i="33"/>
  <c r="J1394" i="33"/>
  <c r="N1197" i="33"/>
  <c r="M1507" i="33"/>
  <c r="M1173" i="33"/>
  <c r="N1517" i="33"/>
  <c r="J1136" i="33"/>
  <c r="J381" i="33"/>
  <c r="I434" i="33"/>
  <c r="K706" i="33"/>
  <c r="J724" i="33"/>
  <c r="N1261" i="33"/>
  <c r="L552" i="33"/>
  <c r="M313" i="33"/>
  <c r="I661" i="33"/>
  <c r="M1343" i="33"/>
  <c r="L330" i="33"/>
  <c r="L491" i="33"/>
  <c r="I1230" i="33"/>
  <c r="I1203" i="33"/>
  <c r="J143" i="33"/>
  <c r="N925" i="33"/>
  <c r="J514" i="33"/>
  <c r="N1063" i="33"/>
  <c r="J163" i="33"/>
  <c r="K426" i="33"/>
  <c r="L33" i="33"/>
  <c r="I505" i="33"/>
  <c r="K62" i="33"/>
  <c r="I1297" i="33"/>
  <c r="M1307" i="33"/>
  <c r="L1047" i="33"/>
  <c r="K362" i="33"/>
  <c r="N630" i="33"/>
  <c r="N1367" i="33"/>
  <c r="J1359" i="33"/>
  <c r="N1503" i="33"/>
  <c r="J799" i="33"/>
  <c r="M1118" i="33"/>
  <c r="N394" i="33"/>
  <c r="K1376" i="33"/>
  <c r="K988" i="33"/>
  <c r="K1487" i="33"/>
  <c r="K377" i="33"/>
  <c r="N1399" i="33"/>
  <c r="J670" i="33"/>
  <c r="N162" i="33"/>
  <c r="N825" i="33"/>
  <c r="N621" i="33"/>
  <c r="J1461" i="33"/>
  <c r="K850" i="33"/>
  <c r="N834" i="33"/>
  <c r="N1404" i="33"/>
  <c r="J1218" i="33"/>
  <c r="K997" i="33"/>
  <c r="K595" i="33"/>
  <c r="M986" i="33"/>
  <c r="L423" i="33"/>
  <c r="M424" i="33"/>
  <c r="K1481" i="33"/>
  <c r="M1275" i="33"/>
  <c r="I1039" i="33"/>
  <c r="K1419" i="33"/>
  <c r="K968" i="33"/>
  <c r="K203" i="33"/>
  <c r="L91" i="33"/>
  <c r="N205" i="33"/>
  <c r="L1051" i="33"/>
  <c r="I912" i="33"/>
  <c r="K1334" i="33"/>
  <c r="K558" i="33"/>
  <c r="K1166" i="33"/>
  <c r="M128" i="33"/>
  <c r="L1331" i="33"/>
  <c r="I92" i="33"/>
  <c r="N480" i="33"/>
  <c r="J564" i="33"/>
  <c r="N1484" i="33"/>
  <c r="J550" i="33"/>
  <c r="K1045" i="33"/>
  <c r="I1144" i="33"/>
  <c r="N1085" i="33"/>
  <c r="N407" i="33"/>
  <c r="I701" i="33"/>
  <c r="N222" i="33"/>
  <c r="N706" i="33"/>
  <c r="K791" i="33"/>
  <c r="N353" i="33"/>
  <c r="K713" i="33"/>
  <c r="J484" i="33"/>
  <c r="K1476" i="33"/>
  <c r="J1385" i="33"/>
  <c r="J659" i="33"/>
  <c r="J1022" i="33"/>
  <c r="J1012" i="33"/>
  <c r="J1471" i="33"/>
  <c r="K238" i="33"/>
  <c r="J1130" i="33"/>
  <c r="M963" i="33"/>
  <c r="J1339" i="33"/>
  <c r="L168" i="33"/>
  <c r="N517" i="33"/>
  <c r="L1190" i="33"/>
  <c r="N1473" i="33"/>
  <c r="M255" i="33"/>
  <c r="K1178" i="33"/>
  <c r="M134" i="33"/>
  <c r="L579" i="33"/>
  <c r="M1433" i="33"/>
  <c r="M674" i="33"/>
  <c r="N179" i="33"/>
  <c r="M1229" i="33"/>
  <c r="K876" i="33"/>
  <c r="J906" i="33"/>
  <c r="K1440" i="33"/>
  <c r="L589" i="33"/>
  <c r="M133" i="33"/>
  <c r="K1131" i="33"/>
  <c r="N1049" i="33"/>
  <c r="L1442" i="33"/>
  <c r="M733" i="33"/>
  <c r="K57" i="33"/>
  <c r="M1167" i="33"/>
  <c r="M1299" i="33"/>
  <c r="I1355" i="33"/>
  <c r="M577" i="33"/>
  <c r="K1171" i="33"/>
  <c r="I658" i="33"/>
  <c r="J328" i="33"/>
  <c r="N1201" i="33"/>
  <c r="I1329" i="33"/>
  <c r="N1033" i="33"/>
  <c r="I541" i="33"/>
  <c r="K796" i="33"/>
  <c r="K927" i="33"/>
  <c r="M670" i="33"/>
  <c r="L1494" i="33"/>
  <c r="J973" i="33"/>
  <c r="I792" i="33"/>
  <c r="I861" i="33"/>
  <c r="N1171" i="33"/>
  <c r="K384" i="33"/>
  <c r="J85" i="33"/>
  <c r="K701" i="33"/>
  <c r="L560" i="33"/>
  <c r="M86" i="33"/>
  <c r="N671" i="33"/>
  <c r="N249" i="33"/>
  <c r="J1156" i="33"/>
  <c r="L590" i="33"/>
  <c r="M894" i="33"/>
  <c r="J810" i="33"/>
  <c r="M1349" i="33"/>
  <c r="N1395" i="33"/>
  <c r="M347" i="33"/>
  <c r="M395" i="33"/>
  <c r="M1371" i="33"/>
  <c r="J1254" i="33"/>
  <c r="M623" i="33"/>
  <c r="J655" i="33"/>
  <c r="I1351" i="33"/>
  <c r="I1073" i="33"/>
  <c r="M1113" i="33"/>
  <c r="M690" i="33"/>
  <c r="L603" i="33"/>
  <c r="M821" i="33"/>
  <c r="K312" i="33"/>
  <c r="L1457" i="33"/>
  <c r="I1404" i="33"/>
  <c r="J900" i="33"/>
  <c r="J1138" i="33"/>
  <c r="M549" i="33"/>
  <c r="I1118" i="33"/>
  <c r="K1273" i="33"/>
  <c r="K208" i="33"/>
  <c r="K1489" i="33"/>
  <c r="L1393" i="33"/>
  <c r="M1074" i="33"/>
  <c r="J1151" i="33"/>
  <c r="L1489" i="33"/>
  <c r="N506" i="33"/>
  <c r="I462" i="33"/>
  <c r="J1172" i="33"/>
  <c r="L69" i="33"/>
  <c r="J1050" i="33"/>
  <c r="J233" i="33"/>
  <c r="M1390" i="33"/>
  <c r="J371" i="33"/>
  <c r="N805" i="33"/>
  <c r="M970" i="33"/>
  <c r="K915" i="33"/>
  <c r="K161" i="33"/>
  <c r="I947" i="33"/>
  <c r="K255" i="33"/>
  <c r="N883" i="33"/>
  <c r="I345" i="33"/>
  <c r="I510" i="33"/>
  <c r="K743" i="33"/>
  <c r="J408" i="33"/>
  <c r="N521" i="33"/>
  <c r="L775" i="33"/>
  <c r="K554" i="33"/>
  <c r="N717" i="33"/>
  <c r="I522" i="33"/>
  <c r="N51" i="33"/>
  <c r="L1378" i="33"/>
  <c r="L1391" i="33"/>
  <c r="I1293" i="33"/>
  <c r="I1398" i="33"/>
  <c r="K1401" i="33"/>
  <c r="J1009" i="33"/>
  <c r="I357" i="33"/>
  <c r="K950" i="33"/>
  <c r="L51" i="33"/>
  <c r="M1289" i="33"/>
  <c r="L35" i="33"/>
  <c r="J1428" i="33"/>
  <c r="L1052" i="33"/>
  <c r="I72" i="33"/>
  <c r="M1006" i="33"/>
  <c r="I579" i="33"/>
  <c r="J787" i="33"/>
  <c r="M1017" i="33"/>
  <c r="N762" i="33"/>
  <c r="J1067" i="33"/>
  <c r="J1408" i="33"/>
  <c r="M123" i="33"/>
  <c r="L996" i="33"/>
  <c r="N248" i="33"/>
  <c r="N615" i="33"/>
  <c r="L811" i="33"/>
  <c r="J367" i="33"/>
  <c r="K1040" i="33"/>
  <c r="L1477" i="33"/>
  <c r="I1093" i="33"/>
  <c r="K1428" i="33"/>
  <c r="D6" i="33"/>
  <c r="M387" i="33"/>
  <c r="N1040" i="33"/>
  <c r="M718" i="33"/>
  <c r="J984" i="33"/>
  <c r="M1147" i="33"/>
  <c r="I928" i="33"/>
  <c r="I507" i="33"/>
  <c r="K1504" i="33"/>
  <c r="M154" i="33"/>
  <c r="N888" i="33"/>
  <c r="N221" i="33"/>
  <c r="M1025" i="33"/>
  <c r="I39" i="33"/>
  <c r="I1453" i="33"/>
  <c r="I884" i="33"/>
  <c r="I1260" i="33"/>
  <c r="J739" i="33"/>
  <c r="I992" i="33"/>
  <c r="J770" i="33"/>
  <c r="N1397" i="33"/>
  <c r="I1485" i="33"/>
  <c r="L792" i="33"/>
  <c r="K575" i="33"/>
  <c r="M191" i="33"/>
  <c r="K27" i="33"/>
  <c r="I1064" i="33"/>
  <c r="L1302" i="33"/>
  <c r="M785" i="33"/>
  <c r="I1223" i="33"/>
  <c r="L1213" i="33"/>
  <c r="L506" i="33"/>
  <c r="N1043" i="33"/>
  <c r="M385" i="33"/>
  <c r="L402" i="33"/>
  <c r="M1302" i="33"/>
  <c r="K471" i="33"/>
  <c r="K1492" i="33"/>
  <c r="L380" i="33"/>
  <c r="J1263" i="33"/>
  <c r="J1489" i="33"/>
  <c r="K1233" i="33"/>
  <c r="N137" i="33"/>
  <c r="N274" i="33"/>
  <c r="I850" i="33"/>
  <c r="K800" i="33"/>
  <c r="M151" i="33"/>
  <c r="I654" i="33"/>
  <c r="K694" i="33"/>
  <c r="J47" i="33"/>
  <c r="K1287" i="33"/>
  <c r="N374" i="33"/>
  <c r="L128" i="33"/>
  <c r="K1517" i="33"/>
  <c r="J1085" i="33"/>
  <c r="N753" i="33"/>
  <c r="J393" i="33"/>
  <c r="M1294" i="33"/>
  <c r="L693" i="33"/>
  <c r="K283" i="33"/>
  <c r="J687" i="33"/>
  <c r="I266" i="33"/>
  <c r="L1137" i="33"/>
  <c r="N1114" i="33"/>
  <c r="I207" i="33"/>
  <c r="K727" i="33"/>
  <c r="K425" i="33"/>
  <c r="I1392" i="33"/>
  <c r="M288" i="33"/>
  <c r="M691" i="33"/>
  <c r="I669" i="33"/>
  <c r="L1197" i="33"/>
  <c r="K870" i="33"/>
  <c r="M523" i="33"/>
  <c r="J88" i="33"/>
  <c r="L1305" i="33"/>
  <c r="L1123" i="33"/>
  <c r="J35" i="33"/>
  <c r="L1440" i="33"/>
  <c r="N1271" i="33"/>
  <c r="J383" i="33"/>
  <c r="K1416" i="33"/>
  <c r="M1514" i="33"/>
  <c r="L467" i="33"/>
  <c r="K120" i="33"/>
  <c r="I1412" i="33"/>
  <c r="L28" i="33"/>
  <c r="K1110" i="33"/>
  <c r="I179" i="33"/>
  <c r="J1143" i="33"/>
  <c r="I689" i="33"/>
  <c r="M57" i="33"/>
  <c r="I1182" i="33"/>
  <c r="K1469" i="33"/>
  <c r="M1188" i="33"/>
  <c r="I1208" i="33"/>
  <c r="J908" i="33"/>
  <c r="L1178" i="33"/>
  <c r="I995" i="33"/>
  <c r="L850" i="33"/>
  <c r="M816" i="33"/>
  <c r="K1493" i="33"/>
  <c r="I761" i="33"/>
  <c r="L436" i="33"/>
  <c r="M859" i="33"/>
  <c r="J710" i="33"/>
  <c r="L463" i="33"/>
  <c r="K1185" i="33"/>
  <c r="K1039" i="33"/>
  <c r="M1054" i="33"/>
  <c r="M542" i="33"/>
  <c r="L695" i="33"/>
  <c r="L1031" i="33"/>
  <c r="M705" i="33"/>
  <c r="K1236" i="33"/>
  <c r="K265" i="33"/>
  <c r="J717" i="33"/>
  <c r="L421" i="33"/>
  <c r="N227" i="33"/>
  <c r="M891" i="33"/>
  <c r="J1193" i="33"/>
  <c r="J754" i="33"/>
  <c r="N39" i="33"/>
  <c r="I534" i="33"/>
  <c r="J1214" i="33"/>
  <c r="I152" i="33"/>
  <c r="K420" i="33"/>
  <c r="K242" i="33"/>
  <c r="L935" i="33"/>
  <c r="K1341" i="33"/>
  <c r="J75" i="33"/>
  <c r="I984" i="33"/>
  <c r="K125" i="33"/>
  <c r="M667" i="33"/>
  <c r="N926" i="33"/>
  <c r="N133" i="33"/>
  <c r="K194" i="33"/>
  <c r="N1178" i="33"/>
  <c r="J605" i="33"/>
  <c r="J1160" i="33"/>
  <c r="N272" i="33"/>
  <c r="K561" i="33"/>
  <c r="J282" i="33"/>
  <c r="M1083" i="33"/>
  <c r="M386" i="33"/>
  <c r="L1027" i="33"/>
  <c r="J203" i="33"/>
  <c r="N600" i="33"/>
  <c r="N196" i="33"/>
  <c r="I53" i="33"/>
  <c r="N1472" i="33"/>
  <c r="M571" i="33"/>
  <c r="N774" i="33"/>
  <c r="N1042" i="33"/>
  <c r="N859" i="33"/>
  <c r="I920" i="33"/>
  <c r="L266" i="33"/>
  <c r="L378" i="33"/>
  <c r="J354" i="33"/>
  <c r="M1052" i="33"/>
  <c r="I602" i="33"/>
  <c r="L107" i="33"/>
  <c r="N151" i="33"/>
  <c r="J685" i="33"/>
  <c r="N453" i="33"/>
  <c r="N1496" i="33"/>
  <c r="N909" i="33"/>
  <c r="L328" i="33"/>
  <c r="L1452" i="33"/>
  <c r="L1003" i="33"/>
  <c r="M1210" i="33"/>
  <c r="I71" i="33"/>
  <c r="L595" i="33"/>
  <c r="I1467" i="33"/>
  <c r="M843" i="33"/>
  <c r="I150" i="33"/>
  <c r="M682" i="33"/>
  <c r="N604" i="33"/>
  <c r="N658" i="33"/>
  <c r="L944" i="33"/>
  <c r="N1067" i="33"/>
  <c r="J370" i="33"/>
  <c r="K334" i="33"/>
  <c r="K1507" i="33"/>
  <c r="N1233" i="33"/>
  <c r="I1012" i="33"/>
  <c r="L611" i="33"/>
  <c r="I351" i="33"/>
  <c r="M116" i="33"/>
  <c r="J166" i="33"/>
  <c r="M760" i="33"/>
  <c r="L1132" i="33"/>
  <c r="M500" i="33"/>
  <c r="K1516" i="33"/>
  <c r="J1494" i="33"/>
  <c r="N527" i="33"/>
  <c r="J449" i="33"/>
  <c r="I378" i="33"/>
  <c r="L651" i="33"/>
  <c r="J666" i="33"/>
  <c r="L1228" i="33"/>
  <c r="N199" i="33"/>
  <c r="K148" i="33"/>
  <c r="K747" i="33"/>
  <c r="K1433" i="33"/>
  <c r="J1158" i="33"/>
  <c r="N902" i="33"/>
  <c r="K349" i="33"/>
  <c r="M981" i="33"/>
  <c r="K1205" i="33"/>
  <c r="K1104" i="33"/>
  <c r="M666" i="33"/>
  <c r="J1089" i="33"/>
  <c r="I1133" i="33"/>
  <c r="N843" i="33"/>
  <c r="J212" i="33"/>
  <c r="M1013" i="33"/>
  <c r="J495" i="33"/>
  <c r="N1298" i="33"/>
  <c r="N142" i="33"/>
  <c r="M890" i="33"/>
  <c r="J208" i="33"/>
  <c r="I582" i="33"/>
  <c r="K1111" i="33"/>
  <c r="L711" i="33"/>
  <c r="K565" i="33"/>
  <c r="L892" i="33"/>
  <c r="M1076" i="33"/>
  <c r="N538" i="33"/>
  <c r="K888" i="33"/>
  <c r="J678" i="33"/>
  <c r="J597" i="33"/>
  <c r="M337" i="33"/>
  <c r="L1074" i="33"/>
  <c r="I1113" i="33"/>
  <c r="L735" i="33"/>
  <c r="M286" i="33"/>
  <c r="I752" i="33"/>
  <c r="K175" i="33"/>
  <c r="I1450" i="33"/>
  <c r="N186" i="33"/>
  <c r="K1098" i="33"/>
  <c r="L888" i="33"/>
  <c r="M1310" i="33"/>
  <c r="K1005" i="33"/>
  <c r="K1152" i="33"/>
  <c r="M232" i="33"/>
  <c r="M1040" i="33"/>
  <c r="N1489" i="33"/>
  <c r="K1042" i="33"/>
  <c r="M316" i="33"/>
  <c r="M1468" i="33"/>
  <c r="N1252" i="33"/>
  <c r="J645" i="33"/>
  <c r="J1177" i="33"/>
  <c r="J71" i="33"/>
  <c r="I74" i="33"/>
  <c r="M1332" i="33"/>
  <c r="N346" i="33"/>
  <c r="M1404" i="33"/>
  <c r="L1208" i="33"/>
  <c r="I452" i="33"/>
  <c r="I769" i="33"/>
  <c r="I1247" i="33"/>
  <c r="L1294" i="33"/>
  <c r="N750" i="33"/>
  <c r="I757" i="33"/>
  <c r="N263" i="33"/>
  <c r="K693" i="33"/>
  <c r="K346" i="33"/>
  <c r="M1245" i="33"/>
  <c r="I670" i="33"/>
  <c r="M1360" i="33"/>
  <c r="I1343" i="33"/>
  <c r="N965" i="33"/>
  <c r="M1464" i="33"/>
  <c r="M1492" i="33"/>
  <c r="M1116" i="33"/>
  <c r="N448" i="33"/>
  <c r="J1122" i="33"/>
  <c r="L46" i="33"/>
  <c r="K606" i="33"/>
  <c r="M851" i="33"/>
  <c r="I459" i="33"/>
  <c r="K1212" i="33"/>
  <c r="N207" i="33"/>
  <c r="N1194" i="33"/>
  <c r="L814" i="33"/>
  <c r="J910" i="33"/>
  <c r="I1034" i="33"/>
  <c r="N586" i="33"/>
  <c r="K543" i="33"/>
  <c r="L936" i="33"/>
  <c r="N876" i="33"/>
  <c r="N816" i="33"/>
  <c r="J854" i="33"/>
  <c r="K1162" i="33"/>
  <c r="N670" i="33"/>
  <c r="J92" i="33"/>
  <c r="L842" i="33"/>
  <c r="J1232" i="33"/>
  <c r="N839" i="33"/>
  <c r="L1020" i="33"/>
  <c r="M905" i="33"/>
  <c r="M1375" i="33"/>
  <c r="K652" i="33"/>
  <c r="L1304" i="33"/>
  <c r="L1033" i="33"/>
  <c r="K1106" i="33"/>
  <c r="I1108" i="33"/>
  <c r="M809" i="33"/>
  <c r="J1519" i="33"/>
  <c r="M917" i="33"/>
  <c r="K1453" i="33"/>
  <c r="I488" i="33"/>
  <c r="M397" i="33"/>
  <c r="K976" i="33"/>
  <c r="K1141" i="33"/>
  <c r="J1257" i="33"/>
  <c r="K246" i="33"/>
  <c r="K1337" i="33"/>
  <c r="N1047" i="33"/>
  <c r="I1458" i="33"/>
  <c r="K627" i="33"/>
  <c r="N871" i="33"/>
  <c r="J419" i="33"/>
  <c r="J765" i="33"/>
  <c r="I919" i="33"/>
  <c r="K226" i="33"/>
  <c r="L20" i="33"/>
  <c r="K385" i="33"/>
  <c r="J970" i="33"/>
  <c r="M50" i="33"/>
  <c r="L838" i="33"/>
  <c r="L1111" i="33"/>
  <c r="J700" i="33"/>
  <c r="K858" i="33"/>
  <c r="K1167" i="33"/>
  <c r="L1153" i="33"/>
  <c r="M727" i="33"/>
  <c r="M1341" i="33"/>
  <c r="N427" i="33"/>
  <c r="K1400" i="33"/>
  <c r="K22" i="33"/>
  <c r="N1481" i="33"/>
  <c r="L231" i="33"/>
  <c r="I832" i="33"/>
  <c r="N1195" i="33"/>
  <c r="M1152" i="33"/>
  <c r="M198" i="33"/>
  <c r="J679" i="33"/>
  <c r="J357" i="33"/>
  <c r="N337" i="33"/>
  <c r="N543" i="33"/>
  <c r="L600" i="33"/>
  <c r="I1391" i="33"/>
  <c r="N468" i="33"/>
  <c r="L471" i="33"/>
  <c r="K53" i="33"/>
  <c r="J1039" i="33"/>
  <c r="J1293" i="33"/>
  <c r="M520" i="33"/>
  <c r="J1183" i="33"/>
  <c r="N1443" i="33"/>
  <c r="J1111" i="33"/>
  <c r="J735" i="33"/>
  <c r="N1007" i="33"/>
  <c r="I1384" i="33"/>
  <c r="N239" i="33"/>
  <c r="I1131" i="33"/>
  <c r="N931" i="33"/>
  <c r="K72" i="33"/>
  <c r="L723" i="33"/>
  <c r="M1350" i="33"/>
  <c r="M257" i="33"/>
  <c r="I997" i="33"/>
  <c r="J379" i="33"/>
  <c r="K188" i="33"/>
  <c r="K1083" i="33"/>
  <c r="L270" i="33"/>
  <c r="L1046" i="33"/>
  <c r="M923" i="33"/>
  <c r="J519" i="33"/>
  <c r="I872" i="33"/>
  <c r="L439" i="33"/>
  <c r="I998" i="33"/>
  <c r="N422" i="33"/>
  <c r="L1307" i="33"/>
  <c r="M1394" i="33"/>
  <c r="J1443" i="33"/>
  <c r="L1009" i="33"/>
  <c r="M954" i="33"/>
  <c r="M796" i="33"/>
  <c r="K252" i="33"/>
  <c r="L1078" i="33"/>
  <c r="I659" i="33"/>
  <c r="I680" i="33"/>
  <c r="N579" i="33"/>
  <c r="I753" i="33"/>
  <c r="J884" i="33"/>
  <c r="K650" i="33"/>
  <c r="J435" i="33"/>
  <c r="L732" i="33"/>
  <c r="M245" i="33"/>
  <c r="N661" i="33"/>
  <c r="K202" i="33"/>
  <c r="L105" i="33"/>
  <c r="L900" i="33"/>
  <c r="N195" i="33"/>
  <c r="N1353" i="33"/>
  <c r="I1401" i="33"/>
  <c r="K789" i="33"/>
  <c r="J187" i="33"/>
  <c r="M634" i="33"/>
  <c r="J1324" i="33"/>
  <c r="J1244" i="33"/>
  <c r="N704" i="33"/>
  <c r="L1436" i="33"/>
  <c r="M221" i="33"/>
  <c r="I1421" i="33"/>
  <c r="L1319" i="33"/>
  <c r="L197" i="33"/>
  <c r="I390" i="33"/>
  <c r="N857" i="33"/>
  <c r="I909" i="33"/>
  <c r="I949" i="33"/>
  <c r="J410" i="33"/>
  <c r="J552" i="33"/>
  <c r="J150" i="33"/>
  <c r="L763" i="33"/>
  <c r="L82" i="33"/>
  <c r="L638" i="33"/>
  <c r="N844" i="33"/>
  <c r="K779" i="33"/>
  <c r="L1301" i="33"/>
  <c r="K814" i="33"/>
  <c r="L1366" i="33"/>
  <c r="I798" i="33"/>
  <c r="M1196" i="33"/>
  <c r="L1290" i="33"/>
  <c r="L749" i="33"/>
  <c r="L671" i="33"/>
  <c r="J1392" i="33"/>
  <c r="N1438" i="33"/>
  <c r="I1338" i="33"/>
  <c r="J752" i="33"/>
  <c r="N1497" i="33"/>
  <c r="J1397" i="33"/>
  <c r="N1502" i="33"/>
  <c r="K479" i="33"/>
  <c r="K415" i="33"/>
  <c r="K925" i="33"/>
  <c r="N1086" i="33"/>
  <c r="J1436" i="33"/>
  <c r="N1264" i="33"/>
  <c r="M1452" i="33"/>
  <c r="I957" i="33"/>
  <c r="L992" i="33"/>
  <c r="M383" i="33"/>
  <c r="I57" i="33"/>
  <c r="I1060" i="33"/>
  <c r="L894" i="33"/>
  <c r="N1245" i="33"/>
  <c r="J1155" i="33"/>
  <c r="K1366" i="33"/>
  <c r="K1164" i="33"/>
  <c r="N1254" i="33"/>
  <c r="I110" i="33"/>
  <c r="I576" i="33"/>
  <c r="N1476" i="33"/>
  <c r="I942" i="33"/>
  <c r="M861" i="33"/>
  <c r="M790" i="33"/>
  <c r="I546" i="33"/>
  <c r="J561" i="33"/>
  <c r="N935" i="33"/>
  <c r="M1124" i="33"/>
  <c r="N230" i="33"/>
  <c r="N491" i="33"/>
  <c r="J1336" i="33"/>
  <c r="I1298" i="33"/>
  <c r="J923" i="33"/>
  <c r="N473" i="33"/>
  <c r="I1101" i="33"/>
  <c r="J688" i="33"/>
  <c r="I1328" i="33"/>
  <c r="N1062" i="33"/>
  <c r="J337" i="33"/>
  <c r="K738" i="33"/>
  <c r="K1193" i="33"/>
  <c r="N116" i="33"/>
  <c r="L93" i="33"/>
  <c r="J218" i="33"/>
  <c r="K1387" i="33"/>
  <c r="L547" i="33"/>
  <c r="M1203" i="33"/>
  <c r="K991" i="33"/>
  <c r="L137" i="33"/>
  <c r="N1083" i="33"/>
  <c r="K1510" i="33"/>
  <c r="J162" i="33"/>
  <c r="J800" i="33"/>
  <c r="I1371" i="33"/>
  <c r="M431" i="33"/>
  <c r="I1261" i="33"/>
  <c r="J861" i="33"/>
  <c r="N1312" i="33"/>
  <c r="J330" i="33"/>
  <c r="J1357" i="33"/>
  <c r="L61" i="33"/>
  <c r="N855" i="33"/>
  <c r="M957" i="33"/>
  <c r="K1041" i="33"/>
  <c r="I303" i="33"/>
  <c r="J1092" i="33"/>
  <c r="N140" i="33"/>
  <c r="N411" i="33"/>
  <c r="K1348" i="33"/>
  <c r="L1349" i="33"/>
  <c r="K352" i="33"/>
  <c r="J1511" i="33"/>
  <c r="J1202" i="33"/>
  <c r="J508" i="33"/>
  <c r="K59" i="33"/>
  <c r="N1445" i="33"/>
  <c r="K1309" i="33"/>
  <c r="K1237" i="33"/>
  <c r="I453" i="33"/>
  <c r="L1233" i="33"/>
  <c r="N1156" i="33"/>
  <c r="M1312" i="33"/>
  <c r="N1112" i="33"/>
  <c r="J673" i="33"/>
  <c r="M516" i="33"/>
  <c r="I164" i="33"/>
  <c r="J101" i="33"/>
  <c r="N418" i="33"/>
  <c r="K1418" i="33"/>
  <c r="K626" i="33"/>
  <c r="L1079" i="33"/>
  <c r="K1292" i="33"/>
  <c r="N1106" i="33"/>
  <c r="I181" i="33"/>
  <c r="M1467" i="33"/>
  <c r="K1180" i="33"/>
  <c r="J347" i="33"/>
  <c r="I780" i="33"/>
  <c r="M910" i="33"/>
  <c r="K628" i="33"/>
  <c r="L1103" i="33"/>
  <c r="L352" i="33"/>
  <c r="J513" i="33"/>
  <c r="I962" i="33"/>
  <c r="I652" i="33"/>
  <c r="J741" i="33"/>
  <c r="I733" i="33"/>
  <c r="L416" i="33"/>
  <c r="M918" i="33"/>
  <c r="J308" i="33"/>
  <c r="M799" i="33"/>
  <c r="M950" i="33"/>
  <c r="N1359" i="33"/>
  <c r="J1075" i="33"/>
  <c r="L1433" i="33"/>
  <c r="K15" i="33"/>
  <c r="L255" i="33"/>
  <c r="K463" i="33"/>
  <c r="J360" i="33"/>
  <c r="J968" i="33"/>
  <c r="K1458" i="33"/>
  <c r="L22" i="33"/>
  <c r="M76" i="33"/>
  <c r="N1469" i="33"/>
  <c r="M1034" i="33"/>
  <c r="I60" i="33"/>
  <c r="N874" i="33"/>
  <c r="I160" i="33"/>
  <c r="M249" i="33"/>
  <c r="K898" i="33"/>
  <c r="J1352" i="33"/>
  <c r="N523" i="33"/>
  <c r="I1287" i="33"/>
  <c r="K651" i="33"/>
  <c r="L999" i="33"/>
  <c r="L142" i="33"/>
  <c r="I355" i="33"/>
  <c r="N819" i="33"/>
  <c r="I745" i="33"/>
  <c r="M1064" i="33"/>
  <c r="I897" i="33"/>
  <c r="L425" i="33"/>
  <c r="L460" i="33"/>
  <c r="L52" i="33"/>
  <c r="I923" i="33"/>
  <c r="K1305" i="33"/>
  <c r="L1224" i="33"/>
  <c r="J714" i="33"/>
  <c r="K788" i="33"/>
  <c r="L581" i="33"/>
  <c r="I508" i="33"/>
  <c r="I755" i="33"/>
  <c r="L920" i="33"/>
  <c r="M711" i="33"/>
  <c r="M521" i="33"/>
  <c r="N632" i="33"/>
  <c r="J1230" i="33"/>
  <c r="I114" i="33"/>
  <c r="I244" i="33"/>
  <c r="K453" i="33"/>
  <c r="L24" i="33"/>
  <c r="M1119" i="33"/>
  <c r="M280" i="33"/>
  <c r="J1110" i="33"/>
  <c r="J481" i="33"/>
  <c r="N1487" i="33"/>
  <c r="L120" i="33"/>
  <c r="J1120" i="33"/>
  <c r="J831" i="33"/>
  <c r="M201" i="33"/>
  <c r="J341" i="33"/>
  <c r="I1431" i="33"/>
  <c r="L1520" i="33"/>
  <c r="M130" i="33"/>
  <c r="N1164" i="33"/>
  <c r="N642" i="33"/>
  <c r="N1278" i="33"/>
  <c r="I643" i="33"/>
  <c r="N1035" i="33"/>
  <c r="J1441" i="33"/>
  <c r="L1176" i="33"/>
  <c r="L1312" i="33"/>
  <c r="M62" i="33"/>
  <c r="J191" i="33"/>
  <c r="I1514" i="33"/>
  <c r="L1066" i="33"/>
  <c r="N703" i="33"/>
  <c r="N1102" i="33"/>
  <c r="I600" i="33"/>
  <c r="I1301" i="33"/>
  <c r="I866" i="33"/>
  <c r="N763" i="33"/>
  <c r="J759" i="33"/>
  <c r="M1146" i="33"/>
  <c r="L458" i="33"/>
  <c r="L1326" i="33"/>
  <c r="L1166" i="33"/>
  <c r="N708" i="33"/>
  <c r="L1154" i="33"/>
  <c r="M346" i="33"/>
  <c r="N1488" i="33"/>
  <c r="K511" i="33"/>
  <c r="M1354" i="33"/>
  <c r="K462" i="33"/>
  <c r="M966" i="33"/>
  <c r="N1017" i="33"/>
  <c r="M1212" i="33"/>
  <c r="J240" i="33"/>
  <c r="N1039" i="33"/>
  <c r="M983" i="33"/>
  <c r="J54" i="33"/>
  <c r="N1129" i="33"/>
  <c r="M1101" i="33"/>
  <c r="K984" i="33"/>
  <c r="K236" i="33"/>
  <c r="L354" i="33"/>
  <c r="K1046" i="33"/>
  <c r="N1300" i="33"/>
  <c r="M716" i="33"/>
  <c r="M1058" i="33"/>
  <c r="M984" i="33"/>
  <c r="M583" i="33"/>
  <c r="M1395" i="33"/>
  <c r="K795" i="33"/>
  <c r="M17" i="33"/>
  <c r="N1521" i="33"/>
  <c r="M98" i="33"/>
  <c r="L215" i="33"/>
  <c r="K989" i="33"/>
  <c r="I1002" i="33"/>
  <c r="L340" i="33"/>
  <c r="M552" i="33"/>
  <c r="M557" i="33"/>
  <c r="I1484" i="33"/>
  <c r="L111" i="33"/>
  <c r="M1239" i="33"/>
  <c r="M404" i="33"/>
  <c r="K589" i="33"/>
  <c r="J728" i="33"/>
  <c r="J778" i="33"/>
  <c r="J1068" i="33"/>
  <c r="I904" i="33"/>
  <c r="K153" i="33"/>
  <c r="I797" i="33"/>
  <c r="K1194" i="33"/>
  <c r="N755" i="33"/>
  <c r="K668" i="33"/>
  <c r="N1121" i="33"/>
  <c r="N42" i="33"/>
  <c r="N1187" i="33"/>
  <c r="N469" i="33"/>
  <c r="I1028" i="33"/>
  <c r="J885" i="33"/>
  <c r="I166" i="33"/>
  <c r="M1209" i="33"/>
  <c r="J170" i="33"/>
  <c r="N296" i="33"/>
  <c r="L540" i="33"/>
  <c r="N608" i="33"/>
  <c r="K1004" i="33"/>
  <c r="I703" i="33"/>
  <c r="N1436" i="33"/>
  <c r="N581" i="33"/>
  <c r="L541" i="33"/>
  <c r="J363" i="33"/>
  <c r="L1413" i="33"/>
  <c r="I336" i="33"/>
  <c r="L381" i="33"/>
  <c r="N250" i="33"/>
  <c r="I930" i="33"/>
  <c r="N811" i="33"/>
  <c r="M1111" i="33"/>
  <c r="J848" i="33"/>
  <c r="K1280" i="33"/>
  <c r="L403" i="33"/>
  <c r="J364" i="33"/>
  <c r="J833" i="33"/>
  <c r="I428" i="33"/>
  <c r="I439" i="33"/>
  <c r="M669" i="33"/>
  <c r="I1219" i="33"/>
  <c r="K545" i="33"/>
  <c r="J559" i="33"/>
  <c r="M824" i="33"/>
  <c r="L1187" i="33"/>
  <c r="I662" i="33"/>
  <c r="K285" i="33"/>
  <c r="N996" i="33"/>
  <c r="J1062" i="33"/>
  <c r="J535" i="33"/>
  <c r="K1249" i="33"/>
  <c r="L610" i="33"/>
  <c r="L357" i="33"/>
  <c r="M1417" i="33"/>
  <c r="L204" i="33"/>
  <c r="N1016" i="33"/>
  <c r="M104" i="33"/>
  <c r="M155" i="33"/>
  <c r="K996" i="33"/>
  <c r="M1256" i="33"/>
  <c r="K405" i="33"/>
  <c r="M548" i="33"/>
  <c r="J838" i="33"/>
  <c r="J1034" i="33"/>
  <c r="J925" i="33"/>
  <c r="I297" i="33"/>
  <c r="M729" i="33"/>
  <c r="M588" i="33"/>
  <c r="N102" i="33"/>
  <c r="L1482" i="33"/>
  <c r="N1212" i="33"/>
  <c r="J548" i="33"/>
  <c r="I657" i="33"/>
  <c r="M789" i="33"/>
  <c r="J941" i="33"/>
  <c r="L1508" i="33"/>
  <c r="J499" i="33"/>
  <c r="I209" i="33"/>
  <c r="M68" i="33"/>
  <c r="M413" i="33"/>
  <c r="K924" i="33"/>
  <c r="L1156" i="33"/>
  <c r="L1338" i="33"/>
  <c r="L1158" i="33"/>
  <c r="J494" i="33"/>
  <c r="L1220" i="33"/>
  <c r="K1244" i="33"/>
  <c r="I1512" i="33"/>
  <c r="M121" i="33"/>
  <c r="K1093" i="33"/>
  <c r="I666" i="33"/>
  <c r="M912" i="33"/>
  <c r="M432" i="33"/>
  <c r="M526" i="33"/>
  <c r="L1363" i="33"/>
  <c r="J430" i="33"/>
  <c r="L521" i="33"/>
  <c r="J1106" i="33"/>
  <c r="N271" i="33"/>
  <c r="L1064" i="33"/>
  <c r="J1011" i="33"/>
  <c r="M197" i="33"/>
  <c r="L545" i="33"/>
  <c r="K564" i="33"/>
  <c r="M89" i="33"/>
  <c r="N1439" i="33"/>
  <c r="I549" i="33"/>
  <c r="N789" i="33"/>
  <c r="K691" i="33"/>
  <c r="K959" i="33"/>
  <c r="J1020" i="33"/>
  <c r="L45" i="33"/>
  <c r="L926" i="33"/>
  <c r="M1129" i="33"/>
  <c r="I331" i="33"/>
  <c r="I1470" i="33"/>
  <c r="L58" i="33"/>
  <c r="L196" i="33"/>
  <c r="M1516" i="33"/>
  <c r="N1285" i="33"/>
  <c r="K1223" i="33"/>
  <c r="J1341" i="33"/>
  <c r="I1099" i="33"/>
  <c r="J902" i="33"/>
  <c r="J31" i="33"/>
  <c r="J1379" i="33"/>
  <c r="K68" i="33"/>
  <c r="L194" i="33"/>
  <c r="M234" i="33"/>
  <c r="J1057" i="33"/>
  <c r="K647" i="33"/>
  <c r="I280" i="33"/>
  <c r="L564" i="33"/>
  <c r="N1009" i="33"/>
  <c r="L37" i="33"/>
  <c r="L640" i="33"/>
  <c r="L705" i="33"/>
  <c r="L325" i="33"/>
  <c r="K391" i="33"/>
  <c r="M569" i="33"/>
  <c r="M673" i="33"/>
  <c r="N370" i="33"/>
  <c r="M1519" i="33"/>
  <c r="L1471" i="33"/>
  <c r="N1105" i="33"/>
  <c r="M642" i="33"/>
  <c r="M1236" i="33"/>
  <c r="N380" i="33"/>
  <c r="M1067" i="33"/>
  <c r="I97" i="33"/>
  <c r="N836" i="33"/>
  <c r="J66" i="33"/>
  <c r="M860" i="33"/>
  <c r="I646" i="33"/>
  <c r="J428" i="33"/>
  <c r="N532" i="33"/>
  <c r="N635" i="33"/>
  <c r="J1278" i="33"/>
  <c r="K1063" i="33"/>
  <c r="N905" i="33"/>
  <c r="J1310" i="33"/>
  <c r="L1010" i="33"/>
  <c r="M1436" i="33"/>
  <c r="N582" i="33"/>
  <c r="K1073" i="33"/>
  <c r="L870" i="33"/>
  <c r="I827" i="33"/>
  <c r="L1375" i="33"/>
  <c r="M885" i="33"/>
  <c r="K725" i="33"/>
  <c r="K1102" i="33"/>
  <c r="K26" i="33"/>
  <c r="J697" i="33"/>
  <c r="N1391" i="33"/>
  <c r="N1143" i="33"/>
  <c r="J830" i="33"/>
  <c r="N1323" i="33"/>
  <c r="K1297" i="33"/>
  <c r="N65" i="33"/>
  <c r="M418" i="33"/>
  <c r="L1283" i="33"/>
  <c r="N475" i="33"/>
  <c r="N371" i="33"/>
  <c r="L601" i="33"/>
  <c r="I969" i="33"/>
  <c r="M1001" i="33"/>
  <c r="I43" i="33"/>
  <c r="L655" i="33"/>
  <c r="J164" i="33"/>
  <c r="M1103" i="33"/>
  <c r="J1013" i="33"/>
  <c r="I447" i="33"/>
  <c r="L422" i="33"/>
  <c r="M451" i="33"/>
  <c r="I530" i="33"/>
  <c r="M867" i="33"/>
  <c r="N437" i="33"/>
  <c r="I1237" i="33"/>
  <c r="N898" i="33"/>
  <c r="I1066" i="33"/>
  <c r="M719" i="33"/>
  <c r="L722" i="33"/>
  <c r="K771" i="33"/>
  <c r="J600" i="33"/>
  <c r="K773" i="33"/>
  <c r="L301" i="33"/>
  <c r="J889" i="33"/>
  <c r="J96" i="33"/>
  <c r="I427" i="33"/>
  <c r="M200" i="33"/>
  <c r="J1245" i="33"/>
  <c r="K792" i="33"/>
  <c r="N478" i="33"/>
  <c r="J656" i="33"/>
  <c r="K1150" i="33"/>
  <c r="I1214" i="33"/>
  <c r="M781" i="33"/>
  <c r="M1295" i="33"/>
  <c r="L57" i="33"/>
  <c r="I474" i="33"/>
  <c r="J409" i="33"/>
  <c r="M305" i="33"/>
  <c r="J1219" i="33"/>
  <c r="K536" i="33"/>
  <c r="N117" i="33"/>
  <c r="M1474" i="33"/>
  <c r="M244" i="33"/>
  <c r="M804" i="33"/>
  <c r="I1176" i="33"/>
  <c r="N367" i="33"/>
  <c r="I734" i="33"/>
  <c r="I256" i="33"/>
  <c r="N889" i="33"/>
  <c r="J125" i="33"/>
  <c r="K889" i="33"/>
  <c r="K1181" i="33"/>
  <c r="K859" i="33"/>
  <c r="L65" i="33"/>
  <c r="M95" i="33"/>
  <c r="K353" i="33"/>
  <c r="L881" i="33"/>
  <c r="I974" i="33"/>
  <c r="L622" i="33"/>
  <c r="K418" i="33"/>
  <c r="M952" i="33"/>
  <c r="I783" i="33"/>
  <c r="I675" i="33"/>
  <c r="L223" i="33"/>
  <c r="L1014" i="33"/>
  <c r="I234" i="33"/>
  <c r="M1109" i="33"/>
  <c r="K487" i="33"/>
  <c r="I1125" i="33"/>
  <c r="K379" i="33"/>
  <c r="K63" i="33"/>
  <c r="J432" i="33"/>
  <c r="M512" i="33"/>
  <c r="K452" i="33"/>
  <c r="K74" i="33"/>
  <c r="N166" i="33"/>
  <c r="L291" i="33"/>
  <c r="K767" i="33"/>
  <c r="M741" i="33"/>
  <c r="N1350" i="33"/>
  <c r="J988" i="33"/>
  <c r="J993" i="33"/>
  <c r="N693" i="33"/>
  <c r="M697" i="33"/>
  <c r="L152" i="33"/>
  <c r="J949" i="33"/>
  <c r="M1179" i="33"/>
  <c r="I765" i="33"/>
  <c r="I1092" i="33"/>
  <c r="M235" i="33"/>
  <c r="K1112" i="33"/>
  <c r="M372" i="33"/>
  <c r="I324" i="33"/>
  <c r="M195" i="33"/>
  <c r="M492" i="33"/>
  <c r="K39" i="33"/>
  <c r="L734" i="33"/>
  <c r="I716" i="33"/>
  <c r="N209" i="33"/>
  <c r="I246" i="33"/>
  <c r="M1075" i="33"/>
  <c r="N1113" i="33"/>
  <c r="M1521" i="33"/>
  <c r="J1128" i="33"/>
  <c r="L1022" i="33"/>
  <c r="L1373" i="33"/>
  <c r="K752" i="33"/>
  <c r="L445" i="33"/>
  <c r="K1434" i="33"/>
  <c r="L608" i="33"/>
  <c r="J851" i="33"/>
  <c r="J924" i="33"/>
  <c r="M231" i="33"/>
  <c r="M717" i="33"/>
  <c r="L1467" i="33"/>
  <c r="L919" i="33"/>
  <c r="N455" i="33"/>
  <c r="I101" i="33"/>
  <c r="N1408" i="33"/>
  <c r="J604" i="33"/>
  <c r="I69" i="33"/>
  <c r="J352" i="33"/>
  <c r="N284" i="33"/>
  <c r="M1204" i="33"/>
  <c r="J1311" i="33"/>
  <c r="K419" i="33"/>
  <c r="N528" i="33"/>
  <c r="J579" i="33"/>
  <c r="L1019" i="33"/>
  <c r="M638" i="33"/>
  <c r="K808" i="33"/>
  <c r="N87" i="33"/>
  <c r="I1059" i="33"/>
  <c r="L628" i="33"/>
  <c r="I1491" i="33"/>
  <c r="M331" i="33"/>
  <c r="J274" i="33"/>
  <c r="K1451" i="33"/>
  <c r="M446" i="33"/>
  <c r="K804" i="33"/>
  <c r="K1078" i="33"/>
  <c r="K181" i="33"/>
  <c r="N1243" i="33"/>
  <c r="L1135" i="33"/>
  <c r="J530" i="33"/>
  <c r="N1059" i="33"/>
  <c r="N1020" i="33"/>
  <c r="I1425" i="33"/>
  <c r="M1279" i="33"/>
  <c r="K336" i="33"/>
  <c r="J1484" i="33"/>
  <c r="J196" i="33"/>
  <c r="J705" i="33"/>
  <c r="I1332" i="33"/>
  <c r="J239" i="33"/>
  <c r="I627" i="33"/>
  <c r="L533" i="33"/>
  <c r="I732" i="33"/>
  <c r="J702" i="33"/>
  <c r="N101" i="33"/>
  <c r="J323" i="33"/>
  <c r="M503" i="33"/>
  <c r="I1372" i="33"/>
  <c r="L1354" i="33"/>
  <c r="N593" i="33"/>
  <c r="L662" i="33"/>
  <c r="L1441" i="33"/>
  <c r="I1517" i="33"/>
  <c r="L1165" i="33"/>
  <c r="L537" i="33"/>
  <c r="L830" i="33"/>
  <c r="N752" i="33"/>
  <c r="M1162" i="33"/>
  <c r="L724" i="33"/>
  <c r="J795" i="33"/>
  <c r="K1044" i="33"/>
  <c r="K1202" i="33"/>
  <c r="J876" i="33"/>
  <c r="N1482" i="33"/>
  <c r="J345" i="33"/>
  <c r="K682" i="33"/>
  <c r="M617" i="33"/>
  <c r="L1218" i="33"/>
  <c r="N1240" i="33"/>
  <c r="N298" i="33"/>
  <c r="J557" i="33"/>
  <c r="N583" i="33"/>
  <c r="N1334" i="33"/>
  <c r="J1472" i="33"/>
  <c r="J1203" i="33"/>
  <c r="J1365" i="33"/>
  <c r="K464" i="33"/>
  <c r="N796" i="33"/>
  <c r="J975" i="33"/>
  <c r="M1226" i="33"/>
  <c r="J1474" i="33"/>
  <c r="M1357" i="33"/>
  <c r="M1136" i="33"/>
  <c r="I1221" i="33"/>
  <c r="J209" i="33"/>
  <c r="I1061" i="33"/>
  <c r="N1327" i="33"/>
  <c r="J64" i="33"/>
  <c r="I127" i="33"/>
  <c r="M1211" i="33"/>
  <c r="L1099" i="33"/>
  <c r="M246" i="33"/>
  <c r="M839" i="33"/>
  <c r="M593" i="33"/>
  <c r="L1340" i="33"/>
  <c r="L427" i="33"/>
  <c r="L1438" i="33"/>
  <c r="K112" i="33"/>
  <c r="J1029" i="33"/>
  <c r="L1200" i="33"/>
  <c r="L717" i="33"/>
  <c r="I1027" i="33"/>
  <c r="I1173" i="33"/>
  <c r="I883" i="33"/>
  <c r="J1507" i="33"/>
  <c r="I1016" i="33"/>
  <c r="N1256" i="33"/>
  <c r="N1211" i="33"/>
  <c r="M410" i="33"/>
  <c r="N127" i="33"/>
  <c r="K1484" i="33"/>
  <c r="N549" i="33"/>
  <c r="I399" i="33"/>
  <c r="J1078" i="33"/>
  <c r="N728" i="33"/>
  <c r="I59" i="33"/>
  <c r="K116" i="33"/>
  <c r="J939" i="33"/>
  <c r="N1432" i="33"/>
  <c r="L774" i="33"/>
  <c r="L1401" i="33"/>
  <c r="I1296" i="33"/>
  <c r="K1239" i="33"/>
  <c r="J963" i="33"/>
  <c r="L1258" i="33"/>
  <c r="N400" i="33"/>
  <c r="N1290" i="33"/>
  <c r="I227" i="33"/>
  <c r="I79" i="33"/>
  <c r="J843" i="33"/>
  <c r="L1265" i="33"/>
  <c r="N70" i="33"/>
  <c r="L495" i="33"/>
  <c r="N456" i="33"/>
  <c r="K496" i="33"/>
  <c r="K815" i="33"/>
  <c r="N568" i="33"/>
  <c r="K617" i="33"/>
  <c r="N780" i="33"/>
  <c r="N1056" i="33"/>
  <c r="L1416" i="33"/>
  <c r="L1512" i="33"/>
  <c r="N128" i="33"/>
  <c r="M81" i="33"/>
  <c r="M1301" i="33"/>
  <c r="K160" i="33"/>
  <c r="N22" i="33"/>
  <c r="N265" i="33"/>
  <c r="I940" i="33"/>
  <c r="L319" i="33"/>
  <c r="J1124" i="33"/>
  <c r="M573" i="33"/>
  <c r="L177" i="33"/>
  <c r="N335" i="33"/>
  <c r="M1252" i="33"/>
  <c r="K292" i="33"/>
  <c r="M631" i="33"/>
  <c r="M780" i="33"/>
  <c r="M840" i="33"/>
  <c r="K718" i="33"/>
  <c r="I824" i="33"/>
  <c r="I778" i="33"/>
  <c r="N206" i="33"/>
  <c r="M779" i="33"/>
  <c r="N993" i="33"/>
  <c r="M1296" i="33"/>
  <c r="L263" i="33"/>
  <c r="I697" i="33"/>
  <c r="M30" i="33"/>
  <c r="N59" i="33"/>
  <c r="N115" i="33"/>
  <c r="N276" i="33"/>
  <c r="I772" i="33"/>
  <c r="J577" i="33"/>
  <c r="M558" i="33"/>
  <c r="L23" i="33"/>
  <c r="M555" i="33"/>
  <c r="K730" i="33"/>
  <c r="I322" i="33"/>
  <c r="K94" i="33"/>
  <c r="L710" i="33"/>
  <c r="I318" i="33"/>
  <c r="K566" i="33"/>
  <c r="I926" i="33"/>
  <c r="M1041" i="33"/>
  <c r="K497" i="33"/>
  <c r="I1275" i="33"/>
  <c r="N629" i="33"/>
  <c r="I1030" i="33"/>
  <c r="L917" i="33"/>
  <c r="K1077" i="33"/>
  <c r="I1091" i="33"/>
  <c r="J627" i="33"/>
  <c r="M452" i="33"/>
  <c r="L1161" i="33"/>
  <c r="N1281" i="33"/>
  <c r="K508" i="33"/>
  <c r="J760" i="33"/>
  <c r="L1486" i="33"/>
  <c r="M903" i="33"/>
  <c r="L1080" i="33"/>
  <c r="J1283" i="33"/>
  <c r="I748" i="33"/>
  <c r="I93" i="33"/>
  <c r="L399" i="33"/>
  <c r="I918" i="33"/>
  <c r="I145" i="33"/>
  <c r="M473" i="33"/>
  <c r="L455" i="33"/>
  <c r="M146" i="33"/>
  <c r="I239" i="33"/>
  <c r="N1078" i="33"/>
  <c r="M1362" i="33"/>
  <c r="I698" i="33"/>
  <c r="L899" i="33"/>
  <c r="N252" i="33"/>
  <c r="K963" i="33"/>
  <c r="N1418" i="33"/>
  <c r="J846" i="33"/>
  <c r="L1036" i="33"/>
  <c r="L630" i="33"/>
  <c r="K180" i="33"/>
  <c r="L527" i="33"/>
  <c r="I315" i="33"/>
  <c r="K919" i="33"/>
  <c r="L1253" i="33"/>
  <c r="I224" i="33"/>
  <c r="K494" i="33"/>
  <c r="I135" i="33"/>
  <c r="N365" i="33"/>
  <c r="I621" i="33"/>
  <c r="N132" i="33"/>
  <c r="L342" i="33"/>
  <c r="M620" i="33"/>
  <c r="N1413" i="33"/>
  <c r="M1216" i="33"/>
  <c r="K711" i="33"/>
  <c r="K1070" i="33"/>
  <c r="N1182" i="33"/>
  <c r="I1294" i="33"/>
  <c r="L406" i="33"/>
  <c r="N281" i="33"/>
  <c r="I529" i="33"/>
  <c r="M242" i="33"/>
  <c r="M1410" i="33"/>
  <c r="J198" i="33"/>
  <c r="J226" i="33"/>
  <c r="N440" i="33"/>
  <c r="J1207" i="33"/>
  <c r="K799" i="33"/>
  <c r="K47" i="33"/>
  <c r="L1351" i="33"/>
  <c r="L351" i="33"/>
  <c r="N1188" i="33"/>
  <c r="L276" i="33"/>
  <c r="L1282" i="33"/>
  <c r="I123" i="33"/>
  <c r="K607" i="33"/>
  <c r="I73" i="33"/>
  <c r="M1120" i="33"/>
  <c r="L997" i="33"/>
  <c r="N306" i="33"/>
  <c r="M902" i="33"/>
  <c r="M899" i="33"/>
  <c r="K1472" i="33"/>
  <c r="L155" i="33"/>
  <c r="M1029" i="33"/>
  <c r="K380" i="33"/>
  <c r="N831" i="33"/>
  <c r="K670" i="33"/>
  <c r="K1139" i="33"/>
  <c r="I1150" i="33"/>
  <c r="M1168" i="33"/>
  <c r="K836" i="33"/>
  <c r="K686" i="33"/>
  <c r="J570" i="33"/>
  <c r="J1363" i="33"/>
  <c r="N885" i="33"/>
  <c r="N631" i="33"/>
  <c r="I805" i="33"/>
  <c r="K887" i="33"/>
  <c r="J1208" i="33"/>
  <c r="I356" i="33"/>
  <c r="M45" i="33"/>
  <c r="L650" i="33"/>
  <c r="M323" i="33"/>
  <c r="K422" i="33"/>
  <c r="J385" i="33"/>
  <c r="I1308" i="33"/>
  <c r="L87" i="33"/>
  <c r="N986" i="33"/>
  <c r="K1262" i="33"/>
  <c r="J1419" i="33"/>
  <c r="J1187" i="33"/>
  <c r="I1135" i="33"/>
  <c r="K929" i="33"/>
  <c r="J825" i="33"/>
  <c r="N822" i="33"/>
  <c r="M922" i="33"/>
  <c r="K389" i="33"/>
  <c r="I1280" i="33"/>
  <c r="N1031" i="33"/>
  <c r="I1197" i="33"/>
  <c r="I1477" i="33"/>
  <c r="J1343" i="33"/>
  <c r="I20" i="33"/>
  <c r="I206" i="33"/>
  <c r="M1090" i="33"/>
  <c r="J277" i="33"/>
  <c r="J1422" i="33"/>
  <c r="L183" i="33"/>
  <c r="J1091" i="33"/>
  <c r="J1271" i="33"/>
  <c r="I620" i="33"/>
  <c r="N574" i="33"/>
  <c r="J197" i="33"/>
  <c r="L566" i="33"/>
  <c r="K1252" i="33"/>
  <c r="L582" i="33"/>
  <c r="K615" i="33"/>
  <c r="M1403" i="33"/>
  <c r="I958" i="33"/>
  <c r="L1236" i="33"/>
  <c r="L1061" i="33"/>
  <c r="L1446" i="33"/>
  <c r="I664" i="33"/>
  <c r="J210" i="33"/>
  <c r="J414" i="33"/>
  <c r="K1491" i="33"/>
  <c r="L1193" i="33"/>
  <c r="N802" i="33"/>
  <c r="J1072" i="33"/>
  <c r="M1132" i="33"/>
  <c r="K1405" i="33"/>
  <c r="M216" i="33"/>
  <c r="J16" i="33"/>
  <c r="K50" i="33"/>
  <c r="K414" i="33"/>
  <c r="K1318" i="33"/>
  <c r="M806" i="33"/>
  <c r="M1495" i="33"/>
  <c r="N1508" i="33"/>
  <c r="M180" i="33"/>
  <c r="I560" i="33"/>
  <c r="I566" i="33"/>
  <c r="L1475" i="33"/>
  <c r="N1378" i="33"/>
  <c r="K243" i="33"/>
  <c r="L911" i="33"/>
  <c r="N93" i="33"/>
  <c r="M969" i="33"/>
  <c r="N966" i="33"/>
  <c r="I1519" i="33"/>
  <c r="I1456" i="33"/>
  <c r="N824" i="33"/>
  <c r="N584" i="33"/>
  <c r="K282" i="33"/>
  <c r="M1451" i="33"/>
  <c r="J1113" i="33"/>
  <c r="N951" i="33"/>
  <c r="K162" i="33"/>
  <c r="K776" i="33"/>
  <c r="L1406" i="33"/>
  <c r="I44" i="33"/>
  <c r="J1076" i="33"/>
  <c r="L1437" i="33"/>
  <c r="M598" i="33"/>
  <c r="M1238" i="33"/>
  <c r="I142" i="33"/>
  <c r="N312" i="33"/>
  <c r="I518" i="33"/>
  <c r="L464" i="33"/>
  <c r="J940" i="33"/>
  <c r="N793" i="33"/>
  <c r="L1179" i="33"/>
  <c r="K499" i="33"/>
  <c r="K1496" i="33"/>
  <c r="M1458" i="33"/>
  <c r="I911" i="33"/>
  <c r="K442" i="33"/>
  <c r="N1361" i="33"/>
  <c r="J1431" i="33"/>
  <c r="J474" i="33"/>
  <c r="L1259" i="33"/>
  <c r="M1337" i="33"/>
  <c r="K228" i="33"/>
  <c r="J1362" i="33"/>
  <c r="M926" i="33"/>
  <c r="N444" i="33"/>
  <c r="I50" i="33"/>
  <c r="J1052" i="33"/>
  <c r="L932" i="33"/>
  <c r="K612" i="33"/>
  <c r="I279" i="33"/>
  <c r="L161" i="33"/>
  <c r="N1255" i="33"/>
  <c r="I1241" i="33"/>
  <c r="I603" i="33"/>
  <c r="J1329" i="33"/>
  <c r="I809" i="33"/>
  <c r="L195" i="33"/>
  <c r="I1211" i="33"/>
  <c r="N989" i="33"/>
  <c r="J1456" i="33"/>
  <c r="M317" i="33"/>
  <c r="M580" i="33"/>
  <c r="J1435" i="33"/>
  <c r="I558" i="33"/>
  <c r="L951" i="33"/>
  <c r="N1196" i="33"/>
  <c r="I848" i="33"/>
  <c r="J406" i="33"/>
  <c r="M654" i="33"/>
  <c r="J1480" i="33"/>
  <c r="L63" i="33"/>
  <c r="N363" i="33"/>
  <c r="N106" i="33"/>
  <c r="L72" i="33"/>
  <c r="L1148" i="33"/>
  <c r="N603" i="33"/>
  <c r="I687" i="33"/>
  <c r="M61" i="33"/>
  <c r="J40" i="33"/>
  <c r="M1461" i="33"/>
  <c r="N869" i="33"/>
  <c r="J1340" i="33"/>
  <c r="N1075" i="33"/>
  <c r="M491" i="33"/>
  <c r="L305" i="33"/>
  <c r="L1418" i="33"/>
  <c r="N827" i="33"/>
  <c r="I839" i="33"/>
  <c r="N646" i="33"/>
  <c r="N1088" i="33"/>
  <c r="M1306" i="33"/>
  <c r="M265" i="33"/>
  <c r="K383" i="33"/>
  <c r="N1520" i="33"/>
  <c r="M190" i="33"/>
  <c r="N745" i="33"/>
  <c r="L442" i="33"/>
  <c r="N1128" i="33"/>
  <c r="K413" i="33"/>
  <c r="N85" i="33"/>
  <c r="N235" i="33"/>
  <c r="L1130" i="33"/>
  <c r="N344" i="33"/>
  <c r="K1207" i="33"/>
  <c r="L1089" i="33"/>
  <c r="N171" i="33"/>
  <c r="L639" i="33"/>
  <c r="N1490" i="33"/>
  <c r="I1452" i="33"/>
  <c r="M103" i="33"/>
  <c r="N640" i="33"/>
  <c r="M263" i="33"/>
  <c r="N1151" i="33"/>
  <c r="L499" i="33"/>
  <c r="I184" i="33"/>
  <c r="L1075" i="33"/>
  <c r="K1391" i="33"/>
  <c r="M1135" i="33"/>
  <c r="I894" i="33"/>
  <c r="J463" i="33"/>
  <c r="J747" i="33"/>
  <c r="I381" i="33"/>
  <c r="N591" i="33"/>
  <c r="K885" i="33"/>
  <c r="L754" i="33"/>
  <c r="J33" i="33"/>
  <c r="K374" i="33"/>
  <c r="I789" i="33"/>
  <c r="L296" i="33"/>
  <c r="K1156" i="33"/>
  <c r="N131" i="33"/>
  <c r="M513" i="33"/>
  <c r="L855" i="33"/>
  <c r="M622" i="33"/>
  <c r="I891" i="33"/>
  <c r="L777" i="33"/>
  <c r="N98" i="33"/>
  <c r="N1318" i="33"/>
  <c r="I1439" i="33"/>
  <c r="L1053" i="33"/>
  <c r="I343" i="33"/>
  <c r="I350" i="33"/>
  <c r="L277" i="33"/>
  <c r="M164" i="33"/>
  <c r="I851" i="33"/>
  <c r="J698" i="33"/>
  <c r="M525" i="33"/>
  <c r="K1195" i="33"/>
  <c r="I989" i="33"/>
  <c r="I1248" i="33"/>
  <c r="I362" i="33"/>
  <c r="L1216" i="33"/>
  <c r="I1077" i="33"/>
  <c r="I249" i="33"/>
  <c r="K529" i="33"/>
  <c r="K977" i="33"/>
  <c r="M91" i="33"/>
  <c r="M1262" i="33"/>
  <c r="L465" i="33"/>
  <c r="K445" i="33"/>
  <c r="K1385" i="33"/>
  <c r="K659" i="33"/>
  <c r="K1080" i="33"/>
  <c r="M841" i="33"/>
  <c r="L1008" i="33"/>
  <c r="L160" i="33"/>
  <c r="N1331" i="33"/>
  <c r="M1385" i="33"/>
  <c r="L687" i="33"/>
  <c r="N472" i="33"/>
  <c r="L1328" i="33"/>
  <c r="N1314" i="33"/>
  <c r="N1444" i="33"/>
  <c r="M251" i="33"/>
  <c r="L1058" i="33"/>
  <c r="M260" i="33"/>
  <c r="I655" i="33"/>
  <c r="L1217" i="33"/>
  <c r="M1374" i="33"/>
  <c r="J28" i="33"/>
  <c r="N174" i="33"/>
  <c r="I1112" i="33"/>
  <c r="I321" i="33"/>
  <c r="N1125" i="33"/>
  <c r="N695" i="33"/>
  <c r="J942" i="33"/>
  <c r="L1427" i="33"/>
  <c r="L761" i="33"/>
  <c r="J1137" i="33"/>
  <c r="N54" i="33"/>
  <c r="I1122" i="33"/>
  <c r="J1002" i="33"/>
  <c r="M148" i="33"/>
  <c r="M1180" i="33"/>
  <c r="J445" i="33"/>
  <c r="I329" i="33"/>
  <c r="J841" i="33"/>
  <c r="I361" i="33"/>
  <c r="I1411" i="33"/>
  <c r="I1160" i="33"/>
  <c r="L1124" i="33"/>
  <c r="J783" i="33"/>
  <c r="J307" i="33"/>
  <c r="N476" i="33"/>
  <c r="N607" i="33"/>
  <c r="J566" i="33"/>
  <c r="N1052" i="33"/>
  <c r="M1509" i="33"/>
  <c r="N428" i="33"/>
  <c r="J336" i="33"/>
  <c r="J881" i="33"/>
  <c r="M1042" i="33"/>
  <c r="I614" i="33"/>
  <c r="N1236" i="33"/>
  <c r="K316" i="33"/>
  <c r="L1212" i="33"/>
  <c r="N403" i="33"/>
  <c r="J89" i="33"/>
  <c r="J819" i="33"/>
  <c r="L1474" i="33"/>
  <c r="I1087" i="33"/>
  <c r="J837" i="33"/>
  <c r="J1400" i="33"/>
  <c r="K1143" i="33"/>
  <c r="I684" i="33"/>
  <c r="N1209" i="33"/>
  <c r="J112" i="33"/>
  <c r="L567" i="33"/>
  <c r="M1504" i="33"/>
  <c r="M761" i="33"/>
  <c r="L1005" i="33"/>
  <c r="J1416" i="33"/>
  <c r="L677" i="33"/>
  <c r="I417" i="33"/>
  <c r="I721" i="33"/>
  <c r="K1412" i="33"/>
  <c r="N821" i="33"/>
  <c r="L758" i="33"/>
  <c r="N679" i="33"/>
  <c r="J486" i="33"/>
  <c r="N980" i="33"/>
  <c r="I1224" i="33"/>
  <c r="L358" i="33"/>
  <c r="K1213" i="33"/>
  <c r="I746" i="33"/>
  <c r="J119" i="33"/>
  <c r="J280" i="33"/>
  <c r="K1514" i="33"/>
  <c r="M874" i="33"/>
  <c r="L1057" i="33"/>
  <c r="L1476" i="33"/>
  <c r="L1268" i="33"/>
  <c r="L323" i="33"/>
  <c r="I595" i="33"/>
  <c r="M615" i="33"/>
  <c r="I970" i="33"/>
  <c r="M895" i="33"/>
  <c r="K1084" i="33"/>
  <c r="J863" i="33"/>
  <c r="L869" i="33"/>
  <c r="J1520" i="33"/>
  <c r="I1146" i="33"/>
  <c r="I750" i="33"/>
  <c r="L232" i="33"/>
  <c r="K1475" i="33"/>
  <c r="M1347" i="33"/>
  <c r="L306" i="33"/>
  <c r="L1498" i="33"/>
  <c r="I126" i="33"/>
  <c r="K1032" i="33"/>
  <c r="K56" i="33"/>
  <c r="I405" i="33"/>
  <c r="J571" i="33"/>
  <c r="N1412" i="33"/>
  <c r="J284" i="33"/>
  <c r="I1521" i="33"/>
  <c r="M213" i="33"/>
  <c r="L275" i="33"/>
  <c r="N747" i="33"/>
  <c r="J744" i="33"/>
  <c r="M978" i="33"/>
  <c r="J1457" i="33"/>
  <c r="L697" i="33"/>
  <c r="N231" i="33"/>
  <c r="J904" i="33"/>
  <c r="M510" i="33"/>
  <c r="L1465" i="33"/>
  <c r="I319" i="33"/>
  <c r="L1152" i="33"/>
  <c r="N236" i="33"/>
  <c r="L64" i="33"/>
  <c r="M1308" i="33"/>
  <c r="M376" i="33"/>
  <c r="J610" i="33"/>
  <c r="M1149" i="33"/>
  <c r="M574" i="33"/>
  <c r="K1222" i="33"/>
  <c r="J53" i="33"/>
  <c r="M1125" i="33"/>
  <c r="L725" i="33"/>
  <c r="I1190" i="33"/>
  <c r="L178" i="33"/>
  <c r="K1432" i="33"/>
  <c r="I47" i="33"/>
  <c r="L146" i="33"/>
  <c r="L258" i="33"/>
  <c r="N760" i="33"/>
  <c r="K1009" i="33"/>
  <c r="L1155" i="33"/>
  <c r="K821" i="33"/>
  <c r="I608" i="33"/>
  <c r="M723" i="33"/>
  <c r="K809" i="33"/>
  <c r="I504" i="33"/>
  <c r="L1322" i="33"/>
  <c r="I23" i="33"/>
  <c r="M947" i="33"/>
  <c r="I647" i="33"/>
  <c r="M106" i="33"/>
  <c r="M1049" i="33"/>
  <c r="J1353" i="33"/>
  <c r="K1350" i="33"/>
  <c r="L1125" i="33"/>
  <c r="M1157" i="33"/>
  <c r="K321" i="33"/>
  <c r="M261" i="33"/>
  <c r="N60" i="33"/>
  <c r="I248" i="33"/>
  <c r="N1456" i="33"/>
  <c r="K891" i="33"/>
  <c r="I815" i="33"/>
  <c r="K731" i="33"/>
  <c r="L517" i="33"/>
  <c r="K1053" i="33"/>
  <c r="I341" i="33"/>
  <c r="J634" i="33"/>
  <c r="M1100" i="33"/>
  <c r="N1137" i="33"/>
  <c r="M1237" i="33"/>
  <c r="J1344" i="33"/>
  <c r="M65" i="33"/>
  <c r="N985" i="33"/>
  <c r="M1144" i="33"/>
  <c r="J324" i="33"/>
  <c r="M1361" i="33"/>
  <c r="N1317" i="33"/>
  <c r="L30" i="33"/>
  <c r="I1492" i="33"/>
  <c r="K759" i="33"/>
  <c r="I402" i="33"/>
  <c r="N943" i="33"/>
  <c r="N421" i="33"/>
  <c r="N987" i="33"/>
  <c r="K456" i="33"/>
  <c r="I808" i="33"/>
  <c r="K1485" i="33"/>
  <c r="J722" i="33"/>
  <c r="M864" i="33"/>
  <c r="M1047" i="33"/>
  <c r="I535" i="33"/>
  <c r="M774" i="33"/>
  <c r="L462" i="33"/>
  <c r="N1442" i="33"/>
  <c r="M1497" i="33"/>
  <c r="J418" i="33"/>
  <c r="K1006" i="33"/>
  <c r="K485" i="33"/>
  <c r="M1068" i="33"/>
  <c r="I433" i="33"/>
  <c r="L866" i="33"/>
  <c r="I679" i="33"/>
  <c r="M814" i="33"/>
  <c r="L1209" i="33"/>
  <c r="L555" i="33"/>
  <c r="M1325" i="33"/>
  <c r="I1044" i="33"/>
  <c r="L1018" i="33"/>
  <c r="J311" i="33"/>
  <c r="M371" i="33"/>
  <c r="K225" i="33"/>
  <c r="N1441" i="33"/>
  <c r="M204" i="33"/>
  <c r="J849" i="33"/>
  <c r="M773" i="33"/>
  <c r="J1505" i="33"/>
  <c r="N950" i="33"/>
  <c r="M920" i="33"/>
  <c r="K326" i="33"/>
  <c r="L1480" i="33"/>
  <c r="I1170" i="33"/>
  <c r="K687" i="33"/>
  <c r="M1185" i="33"/>
  <c r="N1410" i="33"/>
  <c r="L945" i="33"/>
  <c r="K291" i="33"/>
  <c r="J665" i="33"/>
  <c r="J1073" i="33"/>
  <c r="I1217" i="33"/>
  <c r="L884" i="33"/>
  <c r="K993" i="33"/>
  <c r="N933" i="33"/>
  <c r="K466" i="33"/>
  <c r="L901" i="33"/>
  <c r="N1402" i="33"/>
  <c r="J73" i="33"/>
  <c r="K957" i="33"/>
  <c r="M474" i="33"/>
  <c r="L690" i="33"/>
  <c r="N1045" i="33"/>
  <c r="I1449" i="33"/>
  <c r="N1486" i="33"/>
  <c r="J652" i="33"/>
  <c r="L288" i="33"/>
  <c r="K1321" i="33"/>
  <c r="N354" i="33"/>
  <c r="L1330" i="33"/>
  <c r="I807" i="33"/>
  <c r="K183" i="33"/>
  <c r="N405" i="33"/>
  <c r="K469" i="33"/>
  <c r="J1185" i="33"/>
  <c r="I1382" i="33"/>
  <c r="I258" i="33"/>
  <c r="J1171" i="33"/>
  <c r="K119" i="33"/>
  <c r="L1308" i="33"/>
  <c r="N504" i="33"/>
  <c r="J1174" i="33"/>
  <c r="M995" i="33"/>
  <c r="K58" i="33"/>
  <c r="I48" i="33"/>
  <c r="M1183" i="33"/>
  <c r="I709" i="33"/>
  <c r="K364" i="33"/>
  <c r="M1283" i="33"/>
  <c r="N1174" i="33"/>
  <c r="K190" i="33"/>
  <c r="I668" i="33"/>
  <c r="N1167" i="33"/>
  <c r="N1099" i="33"/>
  <c r="K708" i="33"/>
  <c r="N26" i="33"/>
  <c r="K1148" i="33"/>
  <c r="M663" i="33"/>
  <c r="I1025" i="33"/>
  <c r="I1315" i="33"/>
  <c r="I1310" i="33"/>
  <c r="N732" i="33"/>
  <c r="L1174" i="33"/>
  <c r="M214" i="33"/>
  <c r="I307" i="33"/>
  <c r="J124" i="33"/>
  <c r="M1316" i="33"/>
  <c r="L1056" i="33"/>
  <c r="M1181" i="33"/>
  <c r="M455" i="33"/>
  <c r="N194" i="33"/>
  <c r="I338" i="33"/>
  <c r="J1369" i="33"/>
  <c r="M1000" i="33"/>
  <c r="K709" i="33"/>
  <c r="M1477" i="33"/>
  <c r="M699" i="33"/>
  <c r="N1262" i="33"/>
  <c r="K513" i="33"/>
  <c r="I1496" i="33"/>
  <c r="I840" i="33"/>
  <c r="M1384" i="33"/>
  <c r="M636" i="33"/>
  <c r="I834" i="33"/>
  <c r="J512" i="33"/>
  <c r="M1099" i="33"/>
  <c r="N67" i="33"/>
  <c r="N135" i="33"/>
  <c r="N828" i="33"/>
  <c r="I1120" i="33"/>
  <c r="L394" i="33"/>
  <c r="N982" i="33"/>
  <c r="L1182" i="33"/>
  <c r="N299" i="33"/>
  <c r="N1132" i="33"/>
  <c r="K1146" i="33"/>
  <c r="K674" i="33"/>
  <c r="K337" i="33"/>
  <c r="L447" i="33"/>
  <c r="M649" i="33"/>
  <c r="I1213" i="33"/>
  <c r="N123" i="33"/>
  <c r="L829" i="33"/>
  <c r="K716" i="33"/>
  <c r="K845" i="33"/>
  <c r="K402" i="33"/>
  <c r="L92" i="33"/>
  <c r="I94" i="33"/>
  <c r="N481" i="33"/>
  <c r="I477" i="33"/>
  <c r="K805" i="33"/>
  <c r="M518" i="33"/>
  <c r="L1468" i="33"/>
  <c r="L1444" i="33"/>
  <c r="M165" i="33"/>
  <c r="L1230" i="33"/>
  <c r="I944" i="33"/>
  <c r="N1022" i="33"/>
  <c r="M611" i="33"/>
  <c r="N1095" i="33"/>
  <c r="M612" i="33"/>
  <c r="L519" i="33"/>
  <c r="N1107" i="33"/>
  <c r="I617" i="33"/>
  <c r="L1376" i="33"/>
  <c r="K635" i="33"/>
  <c r="M1141" i="33"/>
  <c r="N668" i="33"/>
  <c r="K1409" i="33"/>
  <c r="M1151" i="33"/>
  <c r="L1291" i="33"/>
  <c r="M652" i="33"/>
  <c r="N1461" i="33"/>
  <c r="L1234" i="33"/>
  <c r="K76" i="33"/>
  <c r="I790" i="33"/>
  <c r="J431" i="33"/>
  <c r="J1241" i="33"/>
  <c r="K482" i="33"/>
  <c r="I629" i="33"/>
  <c r="I971" i="33"/>
  <c r="I972" i="33"/>
  <c r="D5" i="33"/>
  <c r="N1136" i="33"/>
  <c r="M1059" i="33"/>
  <c r="K1331" i="33"/>
  <c r="N213" i="33"/>
  <c r="M693" i="33"/>
  <c r="L182" i="33"/>
  <c r="N347" i="33"/>
  <c r="L1298" i="33"/>
  <c r="M973" i="33"/>
  <c r="M672" i="33"/>
  <c r="N416" i="33"/>
  <c r="L379" i="33"/>
  <c r="J87" i="33"/>
  <c r="M1234" i="33"/>
  <c r="J857" i="33"/>
  <c r="J227" i="33"/>
  <c r="K586" i="33"/>
  <c r="L67" i="33"/>
  <c r="M683" i="33"/>
  <c r="K1188" i="33"/>
  <c r="J1103" i="33"/>
  <c r="K1271" i="33"/>
  <c r="L1094" i="33"/>
  <c r="K449" i="33"/>
  <c r="K169" i="33"/>
  <c r="M488" i="33"/>
  <c r="L1006" i="33"/>
  <c r="K1228" i="33"/>
  <c r="N319" i="33"/>
  <c r="I1516" i="33"/>
  <c r="N139" i="33"/>
  <c r="N595" i="33"/>
  <c r="M342" i="33"/>
  <c r="L1142" i="33"/>
  <c r="L1185" i="33"/>
  <c r="K1227" i="33"/>
  <c r="N273" i="33"/>
  <c r="M868" i="33"/>
  <c r="K461" i="33"/>
  <c r="L578" i="33"/>
  <c r="I726" i="33"/>
  <c r="L1341" i="33"/>
  <c r="K1522" i="33"/>
  <c r="M476" i="33"/>
  <c r="L1065" i="33"/>
  <c r="I1354" i="33"/>
  <c r="L294" i="33"/>
  <c r="K151" i="33"/>
  <c r="M194" i="33"/>
  <c r="I719" i="33"/>
  <c r="N396" i="33"/>
  <c r="N537" i="33"/>
  <c r="K170" i="33"/>
  <c r="L1280" i="33"/>
  <c r="I106" i="33"/>
  <c r="N531" i="33"/>
  <c r="L1285" i="33"/>
  <c r="I731" i="33"/>
  <c r="M215" i="33"/>
  <c r="J265" i="33"/>
  <c r="I914" i="33"/>
  <c r="N345" i="33"/>
  <c r="J288" i="33"/>
  <c r="K897" i="33"/>
  <c r="M1053" i="33"/>
  <c r="L1044" i="33"/>
  <c r="I952" i="33"/>
  <c r="M778" i="33"/>
  <c r="J937" i="33"/>
  <c r="M126" i="33"/>
  <c r="M358" i="33"/>
  <c r="I516" i="33"/>
  <c r="I1400" i="33"/>
  <c r="I800" i="33"/>
  <c r="L542" i="33"/>
  <c r="N1373" i="33"/>
  <c r="K1364" i="33"/>
  <c r="M1512" i="33"/>
  <c r="N623" i="33"/>
  <c r="N559" i="33"/>
  <c r="L834" i="33"/>
  <c r="L94" i="33"/>
  <c r="J1516" i="33"/>
  <c r="L1169" i="33"/>
  <c r="L795" i="33"/>
  <c r="I1206" i="33"/>
  <c r="I260" i="33"/>
  <c r="K354" i="33"/>
  <c r="M887" i="33"/>
  <c r="K1091" i="33"/>
  <c r="N1202" i="33"/>
  <c r="N1200" i="33"/>
  <c r="M174" i="33"/>
  <c r="I128" i="33"/>
  <c r="I394" i="33"/>
  <c r="L432" i="33"/>
  <c r="N24" i="33"/>
  <c r="I366" i="33"/>
  <c r="I632" i="33"/>
  <c r="J1190" i="33"/>
  <c r="K700" i="33"/>
  <c r="L1237" i="33"/>
  <c r="N894" i="33"/>
  <c r="L482" i="33"/>
  <c r="M1095" i="33"/>
  <c r="L580" i="33"/>
  <c r="L130" i="33"/>
  <c r="L1146" i="33"/>
  <c r="I725" i="33"/>
  <c r="I1502" i="33"/>
  <c r="L779" i="33"/>
  <c r="K778" i="33"/>
  <c r="I776" i="33"/>
  <c r="M1247" i="33"/>
  <c r="N777" i="33"/>
  <c r="J593" i="33"/>
  <c r="I1162" i="33"/>
  <c r="I526" i="33"/>
  <c r="I525" i="33"/>
  <c r="I49" i="33"/>
  <c r="I1117" i="33"/>
  <c r="M998" i="33"/>
  <c r="I835" i="33"/>
  <c r="N891" i="33"/>
  <c r="K1122" i="33"/>
  <c r="M1051" i="33"/>
  <c r="K629" i="33"/>
  <c r="I1349" i="33"/>
  <c r="L766" i="33"/>
  <c r="M1397" i="33"/>
  <c r="K77" i="33"/>
  <c r="J1492" i="33"/>
  <c r="J496" i="33"/>
  <c r="I1387" i="33"/>
  <c r="N1133" i="33"/>
  <c r="N771" i="33"/>
  <c r="I645" i="33"/>
  <c r="K605" i="33"/>
  <c r="K717" i="33"/>
  <c r="L615" i="33"/>
  <c r="K1448" i="33"/>
  <c r="K97" i="33"/>
  <c r="K43" i="33"/>
  <c r="L493" i="33"/>
  <c r="J632" i="33"/>
  <c r="L97" i="33"/>
  <c r="J1384" i="33"/>
  <c r="N1183" i="33"/>
  <c r="L1143" i="33"/>
  <c r="J1074" i="33"/>
  <c r="J650" i="33"/>
  <c r="L804" i="33"/>
  <c r="L702" i="33"/>
  <c r="J275" i="33"/>
  <c r="N164" i="33"/>
  <c r="I1185" i="33"/>
  <c r="M1319" i="33"/>
  <c r="M507" i="33"/>
  <c r="K222" i="33"/>
  <c r="I1362" i="33"/>
  <c r="L224" i="33"/>
  <c r="J49" i="33"/>
  <c r="N304" i="33"/>
  <c r="I88" i="33"/>
  <c r="I1466" i="33"/>
  <c r="M661" i="33"/>
  <c r="I885" i="33"/>
  <c r="M1450" i="33"/>
  <c r="L824" i="33"/>
  <c r="M769" i="33"/>
  <c r="K184" i="33"/>
  <c r="K1027" i="33"/>
  <c r="K1096" i="33"/>
  <c r="K109" i="33"/>
  <c r="M968" i="33"/>
  <c r="J250" i="33"/>
  <c r="L1246" i="33"/>
  <c r="M501" i="33"/>
  <c r="J456" i="33"/>
  <c r="M320" i="33"/>
  <c r="J1476" i="33"/>
  <c r="K893" i="33"/>
  <c r="N547" i="33"/>
  <c r="L242" i="33"/>
  <c r="J1098" i="33"/>
  <c r="L1002" i="33"/>
  <c r="L1469" i="33"/>
  <c r="N999" i="33"/>
  <c r="M467" i="33"/>
  <c r="J15" i="33"/>
  <c r="J1467" i="33"/>
  <c r="K1260" i="33"/>
  <c r="L861" i="33"/>
  <c r="I240" i="33"/>
  <c r="K293" i="33"/>
  <c r="N447" i="33"/>
  <c r="I1231" i="33"/>
  <c r="L576" i="33"/>
  <c r="L103" i="33"/>
  <c r="N1463" i="33"/>
  <c r="I786" i="33"/>
  <c r="J500" i="33"/>
  <c r="J1497" i="33"/>
  <c r="N913" i="33"/>
  <c r="M1393" i="33"/>
  <c r="N48" i="33"/>
  <c r="L755" i="33"/>
  <c r="I683" i="33"/>
  <c r="J1445" i="33"/>
  <c r="N956" i="33"/>
  <c r="J1041" i="33"/>
  <c r="L1035" i="33"/>
  <c r="N243" i="33"/>
  <c r="I735" i="33"/>
  <c r="I1462" i="33"/>
  <c r="M1276" i="33"/>
  <c r="K995" i="33"/>
  <c r="I563" i="33"/>
  <c r="M934" i="33"/>
  <c r="L957" i="33"/>
  <c r="N359" i="33"/>
  <c r="L819" i="33"/>
  <c r="N735" i="33"/>
  <c r="K910" i="33"/>
  <c r="J948" i="33"/>
  <c r="J1335" i="33"/>
  <c r="I859" i="33"/>
  <c r="K962" i="33"/>
  <c r="N1518" i="33"/>
  <c r="J709" i="33"/>
  <c r="N279" i="33"/>
  <c r="I1065" i="33"/>
  <c r="I421" i="33"/>
  <c r="I375" i="33"/>
  <c r="I469" i="33"/>
  <c r="I767" i="33"/>
  <c r="L329" i="33"/>
  <c r="K168" i="33"/>
  <c r="K852" i="33"/>
  <c r="K1019" i="33"/>
  <c r="M299" i="33"/>
  <c r="J304" i="33"/>
  <c r="J762" i="33"/>
  <c r="K1000" i="33"/>
  <c r="K319" i="33"/>
  <c r="L796" i="33"/>
  <c r="L384" i="33"/>
  <c r="L500" i="33"/>
  <c r="J1290" i="33"/>
  <c r="N617" i="33"/>
  <c r="L701" i="33"/>
  <c r="I870" i="33"/>
  <c r="M982" i="33"/>
  <c r="N351" i="33"/>
  <c r="N267" i="33"/>
  <c r="L1342" i="33"/>
  <c r="N731" i="33"/>
  <c r="L1163" i="33"/>
  <c r="L1180" i="33"/>
  <c r="K1457" i="33"/>
  <c r="M398" i="33"/>
  <c r="L504" i="33"/>
  <c r="J1473" i="33"/>
  <c r="J1162" i="33"/>
  <c r="J1023" i="33"/>
  <c r="I1416" i="33"/>
  <c r="J114" i="33"/>
  <c r="N515" i="33"/>
  <c r="N958" i="33"/>
  <c r="N1139" i="33"/>
  <c r="K972" i="33"/>
  <c r="J518" i="33"/>
  <c r="L304" i="33"/>
  <c r="M1200" i="33"/>
  <c r="M496" i="33"/>
  <c r="K1186" i="33"/>
  <c r="J896" i="33"/>
  <c r="N314" i="33"/>
  <c r="M211" i="33"/>
  <c r="N1208" i="33"/>
  <c r="L528" i="33"/>
  <c r="N622" i="33"/>
  <c r="L956" i="33"/>
  <c r="J1434" i="33"/>
  <c r="J808" i="33"/>
  <c r="N483" i="33"/>
  <c r="K596" i="33"/>
  <c r="J668" i="33"/>
  <c r="M650" i="33"/>
  <c r="K1490" i="33"/>
  <c r="M54" i="33"/>
  <c r="I347" i="33"/>
  <c r="M53" i="33"/>
  <c r="M275" i="33"/>
  <c r="M1339" i="33"/>
  <c r="I1273" i="33"/>
  <c r="K307" i="33"/>
  <c r="J61" i="33"/>
  <c r="L1055" i="33"/>
  <c r="M115" i="33"/>
  <c r="M632" i="33"/>
  <c r="K70" i="33"/>
  <c r="N768" i="33"/>
  <c r="K646" i="33"/>
  <c r="N1347" i="33"/>
  <c r="M694" i="33"/>
  <c r="J1350" i="33"/>
  <c r="N649" i="33"/>
  <c r="M1154" i="33"/>
  <c r="I900" i="33"/>
  <c r="I38" i="33"/>
  <c r="I740" i="33"/>
  <c r="L234" i="33"/>
  <c r="I85" i="33"/>
  <c r="J327" i="33"/>
  <c r="M241" i="33"/>
  <c r="M281" i="33"/>
  <c r="J544" i="33"/>
  <c r="M1171" i="33"/>
  <c r="I449" i="33"/>
  <c r="L1392" i="33"/>
  <c r="K1023" i="33"/>
  <c r="L1241" i="33"/>
  <c r="I1026" i="33"/>
  <c r="K1521" i="33"/>
  <c r="N1094" i="33"/>
  <c r="M848" i="33"/>
  <c r="L1041" i="33"/>
  <c r="J1093" i="33"/>
  <c r="I491" i="33"/>
  <c r="K542" i="33"/>
  <c r="K941" i="33"/>
  <c r="N1226" i="33"/>
  <c r="N1213" i="33"/>
  <c r="M69" i="33"/>
  <c r="M1499" i="33"/>
  <c r="L349" i="33"/>
  <c r="K600" i="33"/>
  <c r="L1175" i="33"/>
  <c r="M302" i="33"/>
  <c r="J70" i="33"/>
  <c r="M1419" i="33"/>
  <c r="L987" i="33"/>
  <c r="K729" i="33"/>
  <c r="K1129" i="33"/>
  <c r="N1229" i="33"/>
  <c r="L501" i="33"/>
  <c r="N578" i="33"/>
  <c r="K347" i="33"/>
  <c r="K1037" i="33"/>
  <c r="N688" i="33"/>
  <c r="I190" i="33"/>
  <c r="N1026" i="33"/>
  <c r="N715" i="33"/>
  <c r="M585" i="33"/>
  <c r="I1249" i="33"/>
  <c r="L39" i="33"/>
  <c r="M595" i="33"/>
  <c r="K614" i="33"/>
  <c r="N1392" i="33"/>
  <c r="J1161" i="33"/>
  <c r="I1331" i="33"/>
  <c r="N572" i="33"/>
  <c r="K1199" i="33"/>
  <c r="J1314" i="33"/>
  <c r="N150" i="33"/>
  <c r="J37" i="33"/>
  <c r="I1342" i="33"/>
  <c r="M866" i="33"/>
  <c r="M370" i="33"/>
  <c r="N143" i="33"/>
  <c r="K1062" i="33"/>
  <c r="K17" i="33"/>
  <c r="J1358" i="33"/>
  <c r="L29" i="33"/>
  <c r="N775" i="33"/>
  <c r="L1463" i="33"/>
  <c r="K232" i="33"/>
  <c r="M1287" i="33"/>
  <c r="J930" i="33"/>
  <c r="N809" i="33"/>
  <c r="J253" i="33"/>
  <c r="M141" i="33"/>
  <c r="M739" i="33"/>
  <c r="J50" i="33"/>
  <c r="K604" i="33"/>
  <c r="M1190" i="33"/>
  <c r="L1343" i="33"/>
  <c r="I559" i="33"/>
  <c r="M351" i="33"/>
  <c r="J255" i="33"/>
  <c r="L878" i="33"/>
  <c r="I768" i="33"/>
  <c r="J845" i="33"/>
  <c r="L390" i="33"/>
  <c r="I389" i="33"/>
  <c r="N377" i="33"/>
  <c r="M1088" i="33"/>
  <c r="N17" i="33"/>
  <c r="L882" i="33"/>
  <c r="K427" i="33"/>
  <c r="J464" i="33"/>
  <c r="K948" i="33"/>
  <c r="M228" i="33"/>
  <c r="N1468" i="33"/>
  <c r="J493" i="33"/>
  <c r="I932" i="33"/>
  <c r="N1227" i="33"/>
  <c r="N1452" i="33"/>
  <c r="I1107" i="33"/>
  <c r="I310" i="33"/>
  <c r="N569" i="33"/>
  <c r="N1429" i="33"/>
  <c r="M1387" i="33"/>
  <c r="K141" i="33"/>
  <c r="J959" i="33"/>
  <c r="M788" i="33"/>
  <c r="N1257" i="33"/>
  <c r="L756" i="33"/>
  <c r="M469" i="33"/>
  <c r="I922" i="33"/>
  <c r="L857" i="33"/>
  <c r="K854" i="33"/>
  <c r="K1298" i="33"/>
  <c r="M1106" i="33"/>
  <c r="I1155" i="33"/>
  <c r="J1242" i="33"/>
  <c r="L721" i="33"/>
  <c r="I233" i="33"/>
  <c r="L569" i="33"/>
  <c r="L843" i="33"/>
  <c r="J135" i="33"/>
  <c r="K515" i="33"/>
  <c r="N167" i="33"/>
  <c r="J335" i="33"/>
  <c r="N1242" i="33"/>
  <c r="K439" i="33"/>
  <c r="J715" i="33"/>
  <c r="N392" i="33"/>
  <c r="J1411" i="33"/>
  <c r="K171" i="33"/>
  <c r="N57" i="33"/>
  <c r="K1382" i="33"/>
  <c r="I430" i="33"/>
  <c r="L1206" i="33"/>
  <c r="K828" i="33"/>
  <c r="L856" i="33"/>
  <c r="K1183" i="33"/>
  <c r="L246" i="33"/>
  <c r="I619" i="33"/>
  <c r="M979" i="33"/>
  <c r="M380" i="33"/>
  <c r="N479" i="33"/>
  <c r="I695" i="33"/>
  <c r="M105" i="33"/>
  <c r="I80" i="33"/>
  <c r="K361" i="33"/>
  <c r="K478" i="33"/>
  <c r="I187" i="33"/>
  <c r="L446" i="33"/>
  <c r="J103" i="33"/>
  <c r="M787" i="33"/>
  <c r="N1354" i="33"/>
  <c r="I1397" i="33"/>
  <c r="J868" i="33"/>
  <c r="K1380" i="33"/>
  <c r="N1186" i="33"/>
  <c r="J426" i="33"/>
  <c r="L1352" i="33"/>
  <c r="K912" i="33"/>
  <c r="L355" i="33"/>
  <c r="N1160" i="33"/>
  <c r="M901" i="33"/>
  <c r="M378" i="33"/>
  <c r="I359" i="33"/>
  <c r="L928" i="33"/>
  <c r="M1424" i="33"/>
  <c r="K126" i="33"/>
  <c r="L574" i="33"/>
  <c r="J619" i="33"/>
  <c r="L889" i="33"/>
  <c r="I634" i="33"/>
  <c r="I1253" i="33"/>
  <c r="I100" i="33"/>
  <c r="N1459" i="33"/>
  <c r="J1518" i="33"/>
  <c r="J1418" i="33"/>
  <c r="K436" i="33"/>
  <c r="L965" i="33"/>
  <c r="M366" i="33"/>
  <c r="K622" i="33"/>
  <c r="M253" i="33"/>
  <c r="J294" i="33"/>
  <c r="J78" i="33"/>
  <c r="K1447" i="33"/>
  <c r="J1055" i="33"/>
  <c r="N357" i="33"/>
  <c r="L1424" i="33"/>
  <c r="I62" i="33"/>
  <c r="J1486" i="33"/>
  <c r="L1339" i="33"/>
  <c r="M122" i="33"/>
  <c r="N788" i="33"/>
  <c r="K1135" i="33"/>
  <c r="I414" i="33"/>
  <c r="L1492" i="33"/>
  <c r="I1147" i="33"/>
  <c r="K1261" i="33"/>
  <c r="M651" i="33"/>
  <c r="J58" i="33"/>
  <c r="N991" i="33"/>
  <c r="N1340" i="33"/>
  <c r="I630" i="33"/>
  <c r="K406" i="33"/>
  <c r="K1100" i="33"/>
  <c r="L341" i="33"/>
  <c r="M1456" i="33"/>
  <c r="M536" i="33"/>
  <c r="N1437" i="33"/>
  <c r="L1470" i="33"/>
  <c r="I230" i="33"/>
  <c r="L1239" i="33"/>
  <c r="K548" i="33"/>
  <c r="I1487" i="33"/>
  <c r="N275" i="33"/>
  <c r="K1204" i="33"/>
  <c r="I1433" i="33"/>
  <c r="I878" i="33"/>
  <c r="M353" i="33"/>
  <c r="I300" i="33"/>
  <c r="J261" i="33"/>
  <c r="I1312" i="33"/>
  <c r="J887" i="33"/>
  <c r="N1034" i="33"/>
  <c r="N144" i="33"/>
  <c r="L1189" i="33"/>
  <c r="I945" i="33"/>
  <c r="I946" i="33"/>
  <c r="J1487" i="33"/>
  <c r="N758" i="33"/>
  <c r="M1112" i="33"/>
  <c r="M1267" i="33"/>
  <c r="I67" i="33"/>
  <c r="L1262" i="33"/>
  <c r="L1250" i="33"/>
  <c r="J243" i="33"/>
  <c r="I165" i="33"/>
  <c r="K849" i="33"/>
  <c r="N813" i="33"/>
  <c r="L1497" i="33"/>
  <c r="M1225" i="33"/>
  <c r="J563" i="33"/>
  <c r="N619" i="33"/>
  <c r="J86" i="33"/>
  <c r="J1389" i="33"/>
  <c r="J613" i="33"/>
  <c r="K371" i="33"/>
  <c r="K163" i="33"/>
  <c r="J1446" i="33"/>
  <c r="J392" i="33"/>
  <c r="M23" i="33"/>
  <c r="M744" i="33"/>
  <c r="J1444" i="33"/>
  <c r="K801" i="33"/>
  <c r="I360" i="33"/>
  <c r="N301" i="33"/>
  <c r="L789" i="33"/>
  <c r="L1081" i="33"/>
  <c r="L1329" i="33"/>
  <c r="M273" i="33"/>
  <c r="N138" i="33"/>
  <c r="I901" i="33"/>
  <c r="M928" i="33"/>
  <c r="J1109" i="33"/>
  <c r="M854" i="33"/>
  <c r="M547" i="33"/>
  <c r="K465" i="33"/>
  <c r="K289" i="33"/>
  <c r="N734" i="33"/>
  <c r="J42" i="33"/>
  <c r="J911" i="33"/>
  <c r="L127" i="33"/>
  <c r="I852" i="33"/>
  <c r="N610" i="33"/>
  <c r="M1002" i="33"/>
  <c r="M783" i="33"/>
  <c r="N733" i="33"/>
  <c r="N121" i="33"/>
  <c r="L1317" i="33"/>
  <c r="L1303" i="33"/>
  <c r="I1274" i="33"/>
  <c r="N69" i="33"/>
  <c r="N1096" i="33"/>
  <c r="I1417" i="33"/>
  <c r="K284" i="33"/>
  <c r="N292" i="33"/>
  <c r="N1346" i="33"/>
  <c r="K762" i="33"/>
  <c r="K1234" i="33"/>
  <c r="I353" i="33"/>
  <c r="J216" i="33"/>
  <c r="K570" i="33"/>
  <c r="J1388" i="33"/>
  <c r="I147" i="33"/>
  <c r="L1281" i="33"/>
  <c r="J301" i="33"/>
  <c r="K1356" i="33"/>
  <c r="M268" i="33"/>
  <c r="L1199" i="33"/>
  <c r="L273" i="33"/>
  <c r="M938" i="33"/>
  <c r="K201" i="33"/>
  <c r="I36" i="33"/>
  <c r="M909" i="33"/>
  <c r="K492" i="33"/>
  <c r="M274" i="33"/>
  <c r="M933" i="33"/>
  <c r="I1258" i="33"/>
  <c r="M163" i="33"/>
  <c r="M904" i="33"/>
  <c r="L1114" i="33"/>
  <c r="J1328" i="33"/>
  <c r="I710" i="33"/>
  <c r="L179" i="33"/>
  <c r="L1483" i="33"/>
  <c r="I406" i="33"/>
  <c r="I201" i="33"/>
  <c r="I826" i="33"/>
  <c r="L281" i="33"/>
  <c r="M1038" i="33"/>
  <c r="M226" i="33"/>
  <c r="M776" i="33"/>
  <c r="N624" i="33"/>
  <c r="N1064" i="33"/>
  <c r="K588" i="33"/>
  <c r="L143" i="33"/>
  <c r="K260" i="33"/>
  <c r="N1267" i="33"/>
  <c r="L991" i="33"/>
  <c r="J1266" i="33"/>
  <c r="J691" i="33"/>
  <c r="J726" i="33"/>
  <c r="L494" i="33"/>
  <c r="J865" i="33"/>
  <c r="I481" i="33"/>
  <c r="M1110" i="33"/>
  <c r="K327" i="33"/>
  <c r="M1143" i="33"/>
  <c r="I739" i="33"/>
  <c r="J378" i="33"/>
  <c r="N804" i="33"/>
  <c r="N37" i="33"/>
  <c r="J1114" i="33"/>
  <c r="J880" i="33"/>
  <c r="L550" i="33"/>
  <c r="M1364" i="33"/>
  <c r="I956" i="33"/>
  <c r="K677" i="33"/>
  <c r="J1468" i="33"/>
  <c r="J401" i="33"/>
  <c r="J588" i="33"/>
  <c r="L767" i="33"/>
  <c r="L172" i="33"/>
  <c r="I192" i="33"/>
  <c r="M40" i="33"/>
  <c r="K233" i="33"/>
  <c r="M269" i="33"/>
  <c r="N1251" i="33"/>
  <c r="L1325" i="33"/>
  <c r="N660" i="33"/>
  <c r="I590" i="33"/>
  <c r="L1356" i="33"/>
  <c r="M1486" i="33"/>
  <c r="N1400" i="33"/>
  <c r="L162" i="33"/>
  <c r="M940" i="33"/>
  <c r="I1420" i="33"/>
  <c r="L1368" i="33"/>
  <c r="I404" i="33"/>
  <c r="M357" i="33"/>
  <c r="I1201" i="33"/>
  <c r="K139" i="33"/>
  <c r="L62" i="33"/>
  <c r="K127" i="33"/>
  <c r="N495" i="33"/>
  <c r="N1351" i="33"/>
  <c r="J750" i="33"/>
  <c r="I391" i="33"/>
  <c r="N592" i="33"/>
  <c r="I109" i="33"/>
  <c r="M303" i="33"/>
  <c r="I692" i="33"/>
  <c r="M1412" i="33"/>
  <c r="N419" i="33"/>
  <c r="J890" i="33"/>
  <c r="I886" i="33"/>
  <c r="K518" i="33"/>
  <c r="L788" i="33"/>
  <c r="M20" i="33"/>
  <c r="K1468" i="33"/>
  <c r="J236" i="33"/>
  <c r="N342" i="33"/>
  <c r="M422" i="33"/>
  <c r="M258" i="33"/>
  <c r="M808" i="33"/>
  <c r="L1323" i="33"/>
  <c r="K926" i="33"/>
  <c r="M1418" i="33"/>
  <c r="I759" i="33"/>
  <c r="J24" i="33"/>
  <c r="L150" i="33"/>
  <c r="M454" i="33"/>
  <c r="I1200" i="33"/>
  <c r="K733" i="33"/>
  <c r="I1500" i="33"/>
  <c r="L400" i="33"/>
  <c r="K1230" i="33"/>
  <c r="M590" i="33"/>
  <c r="L1306" i="33"/>
  <c r="K1474" i="33"/>
  <c r="J1184" i="33"/>
  <c r="K339" i="33"/>
  <c r="K922" i="33"/>
  <c r="M459" i="33"/>
  <c r="L1087" i="33"/>
  <c r="J1438" i="33"/>
  <c r="K1015" i="33"/>
  <c r="K145" i="33"/>
  <c r="I1202" i="33"/>
  <c r="J855" i="33"/>
  <c r="J1176" i="33"/>
  <c r="J1459" i="33"/>
  <c r="L310" i="33"/>
  <c r="M236" i="33"/>
  <c r="I1126" i="33"/>
  <c r="K40" i="33"/>
  <c r="N1076" i="33"/>
  <c r="M18" i="33"/>
  <c r="L18" i="33"/>
  <c r="N846" i="33"/>
  <c r="J1204" i="33"/>
  <c r="M936" i="33"/>
  <c r="L298" i="33"/>
  <c r="L102" i="33"/>
  <c r="M1010" i="33"/>
  <c r="K1134" i="33"/>
  <c r="I865" i="33"/>
  <c r="K754" i="33"/>
  <c r="J77" i="33"/>
  <c r="I762" i="33"/>
  <c r="L1254" i="33"/>
  <c r="K538" i="33"/>
  <c r="M102" i="33"/>
  <c r="M678" i="33"/>
  <c r="I1134" i="33"/>
  <c r="J1209" i="33"/>
  <c r="K1113" i="33"/>
  <c r="J139" i="33"/>
  <c r="L317" i="33"/>
  <c r="L459" i="33"/>
  <c r="N187" i="33"/>
  <c r="N936" i="33"/>
  <c r="I426" i="33"/>
  <c r="K24" i="33"/>
  <c r="M959" i="33"/>
  <c r="K1381" i="33"/>
  <c r="L1025" i="33"/>
  <c r="L397" i="33"/>
  <c r="M1056" i="33"/>
  <c r="L620" i="33"/>
  <c r="K38" i="33"/>
  <c r="K83" i="33"/>
  <c r="J822" i="33"/>
  <c r="L1151" i="33"/>
  <c r="J30" i="33"/>
  <c r="M1284" i="33"/>
  <c r="N1440" i="33"/>
  <c r="J983" i="33"/>
  <c r="L95" i="33"/>
  <c r="J867" i="33"/>
  <c r="K556" i="33"/>
  <c r="K318" i="33"/>
  <c r="I1365" i="33"/>
  <c r="I1196" i="33"/>
  <c r="I1004" i="33"/>
  <c r="M118" i="33"/>
  <c r="L1313" i="33"/>
  <c r="L508" i="33"/>
  <c r="K1374" i="33"/>
  <c r="M312" i="33"/>
  <c r="M1475" i="33"/>
  <c r="M1019" i="33"/>
  <c r="K798" i="33"/>
  <c r="M1121" i="33"/>
  <c r="J1450" i="33"/>
  <c r="J1210" i="33"/>
  <c r="J1145" i="33"/>
  <c r="M1078" i="33"/>
  <c r="I1435" i="33"/>
  <c r="I1191" i="33"/>
  <c r="M27" i="33"/>
  <c r="M362" i="33"/>
  <c r="L1120" i="33"/>
  <c r="L154" i="33"/>
  <c r="I1510" i="33"/>
  <c r="L1417" i="33"/>
  <c r="I1079" i="33"/>
  <c r="K547" i="33"/>
  <c r="J629" i="33"/>
  <c r="J771" i="33"/>
  <c r="I1209" i="33"/>
  <c r="M456" i="33"/>
  <c r="N1381" i="33"/>
  <c r="J262" i="33"/>
  <c r="N1260" i="33"/>
  <c r="L360" i="33"/>
  <c r="M1091" i="33"/>
  <c r="L794" i="33"/>
  <c r="I708" i="33"/>
  <c r="N722" i="33"/>
  <c r="N246" i="33"/>
  <c r="K488" i="33"/>
  <c r="L1023" i="33"/>
  <c r="L140" i="33"/>
  <c r="I486" i="33"/>
  <c r="K534" i="33"/>
  <c r="L946" i="33"/>
  <c r="M445" i="33"/>
  <c r="J626" i="33"/>
  <c r="L1390" i="33"/>
  <c r="L772" i="33"/>
  <c r="N810" i="33"/>
  <c r="N409" i="33"/>
  <c r="J1070" i="33"/>
  <c r="J707" i="33"/>
  <c r="N1358" i="33"/>
  <c r="I743" i="33"/>
  <c r="I548" i="33"/>
  <c r="I42" i="33"/>
  <c r="M1069" i="33"/>
  <c r="I157" i="33"/>
  <c r="J1451" i="33"/>
  <c r="K562" i="33"/>
  <c r="I871" i="33"/>
  <c r="K965" i="33"/>
  <c r="J1253" i="33"/>
  <c r="K253" i="33"/>
  <c r="J1475" i="33"/>
  <c r="J52" i="33"/>
  <c r="I581" i="33"/>
  <c r="J362" i="33"/>
  <c r="I1212" i="33"/>
  <c r="J1059" i="33"/>
  <c r="N707" i="33"/>
  <c r="L1377" i="33"/>
  <c r="M271" i="33"/>
  <c r="L647" i="33"/>
  <c r="N546" i="33"/>
  <c r="J1325" i="33"/>
  <c r="M19" i="33"/>
  <c r="L245" i="33"/>
  <c r="I705" i="33"/>
  <c r="M466" i="33"/>
  <c r="M791" i="33"/>
  <c r="N253" i="33"/>
  <c r="K66" i="33"/>
  <c r="N156" i="33"/>
  <c r="I412" i="33"/>
  <c r="J540" i="33"/>
  <c r="N45" i="33"/>
  <c r="K856" i="33"/>
  <c r="I1511" i="33"/>
  <c r="N1258" i="33"/>
  <c r="L86" i="33"/>
  <c r="N146" i="33"/>
  <c r="L813" i="33"/>
  <c r="I592" i="33"/>
  <c r="M972" i="33"/>
  <c r="I1068" i="33"/>
  <c r="J1414" i="33"/>
  <c r="J1292" i="33"/>
  <c r="I1235" i="33"/>
  <c r="M743" i="33"/>
  <c r="I533" i="33"/>
  <c r="M127" i="33"/>
  <c r="I1283" i="33"/>
  <c r="I1428" i="33"/>
  <c r="K421" i="33"/>
  <c r="J598" i="33"/>
  <c r="M493" i="33"/>
  <c r="J421" i="33"/>
  <c r="I1473" i="33"/>
  <c r="K277" i="33"/>
  <c r="J772" i="33"/>
  <c r="K435" i="33"/>
  <c r="N125" i="33"/>
  <c r="I907" i="33"/>
  <c r="K1326" i="33"/>
  <c r="L1407" i="33"/>
  <c r="N368" i="33"/>
  <c r="M224" i="33"/>
  <c r="M1024" i="33"/>
  <c r="N786" i="33"/>
  <c r="I1323" i="33"/>
  <c r="L1223" i="33"/>
  <c r="K994" i="33"/>
  <c r="N1131" i="33"/>
  <c r="I941" i="33"/>
  <c r="J817" i="33"/>
  <c r="L738" i="33"/>
  <c r="K1069" i="33"/>
  <c r="N295" i="33"/>
  <c r="I483" i="33"/>
  <c r="J1506" i="33"/>
  <c r="L909" i="33"/>
  <c r="L977" i="33"/>
  <c r="J1133" i="33"/>
  <c r="K268" i="33"/>
  <c r="J899" i="33"/>
  <c r="J229" i="33"/>
  <c r="L1000" i="33"/>
  <c r="K448" i="33"/>
  <c r="I829" i="33"/>
  <c r="I1048" i="33"/>
  <c r="I1081" i="33"/>
  <c r="K560" i="33"/>
  <c r="L966" i="33"/>
  <c r="L943" i="33"/>
  <c r="J1417" i="33"/>
  <c r="L1297" i="33"/>
  <c r="N795" i="33"/>
  <c r="L418" i="33"/>
  <c r="L1170" i="33"/>
  <c r="M688" i="33"/>
  <c r="N738" i="33"/>
  <c r="J270" i="33"/>
  <c r="J1140" i="33"/>
  <c r="I951" i="33"/>
  <c r="J468" i="33"/>
  <c r="K829" i="33"/>
  <c r="K1198" i="33"/>
  <c r="L617" i="33"/>
  <c r="K1449" i="33"/>
  <c r="L1408" i="33"/>
  <c r="N1308" i="33"/>
  <c r="J981" i="33"/>
  <c r="L743" i="33"/>
  <c r="K1108" i="33"/>
  <c r="L1454" i="33"/>
  <c r="J1517" i="33"/>
  <c r="M237" i="33"/>
  <c r="J901" i="33"/>
  <c r="L981" i="33"/>
  <c r="K960" i="33"/>
  <c r="L737" i="33"/>
  <c r="J207" i="33"/>
  <c r="L316" i="33"/>
  <c r="N691" i="33"/>
  <c r="L1316" i="33"/>
  <c r="M1441" i="33"/>
  <c r="L374" i="33"/>
  <c r="M136" i="33"/>
  <c r="M786" i="33"/>
  <c r="K818" i="33"/>
  <c r="I1100" i="33"/>
  <c r="I1250" i="33"/>
  <c r="J297" i="33"/>
  <c r="K35" i="33"/>
  <c r="M664" i="33"/>
  <c r="K305" i="33"/>
  <c r="K1274" i="33"/>
  <c r="L538" i="33"/>
  <c r="K1313" i="33"/>
  <c r="N687" i="33"/>
  <c r="M853" i="33"/>
  <c r="N1423" i="33"/>
  <c r="I1373" i="33"/>
  <c r="N815" i="33"/>
  <c r="N1089" i="33"/>
  <c r="K78" i="33"/>
  <c r="L683" i="33"/>
  <c r="K309" i="33"/>
  <c r="M161" i="33"/>
  <c r="J1433" i="33"/>
  <c r="N508" i="33"/>
  <c r="I1137" i="33"/>
  <c r="M1448" i="33"/>
  <c r="L893" i="33"/>
  <c r="M556" i="33"/>
  <c r="N714" i="33"/>
  <c r="L672" i="33"/>
  <c r="M412" i="33"/>
  <c r="K1327" i="33"/>
  <c r="M603" i="33"/>
  <c r="L529" i="33"/>
  <c r="M566" i="33"/>
  <c r="J1231" i="33"/>
  <c r="J1095" i="33"/>
  <c r="N1087" i="33"/>
  <c r="M988" i="33"/>
  <c r="J272" i="33"/>
  <c r="M188" i="33"/>
  <c r="J585" i="33"/>
  <c r="K1299" i="33"/>
  <c r="K1086" i="33"/>
  <c r="J1198" i="33"/>
  <c r="K787" i="33"/>
  <c r="K1317" i="33"/>
  <c r="L958" i="33"/>
  <c r="I385" i="33"/>
  <c r="N533" i="33"/>
  <c r="N309" i="33"/>
  <c r="I801" i="33"/>
  <c r="L837" i="33"/>
  <c r="L1038" i="33"/>
  <c r="J1430" i="33"/>
  <c r="I89" i="33"/>
  <c r="M159" i="33"/>
  <c r="K1473" i="33"/>
  <c r="K1008" i="33"/>
  <c r="I140" i="33"/>
  <c r="N1222" i="33"/>
  <c r="I1327" i="33"/>
  <c r="K134" i="33"/>
  <c r="J1115" i="33"/>
  <c r="I513" i="33"/>
  <c r="N66" i="33"/>
  <c r="L1115" i="33"/>
  <c r="L812" i="33"/>
  <c r="M1381" i="33"/>
  <c r="K1048" i="33"/>
  <c r="N969" i="33"/>
  <c r="N929" i="33"/>
  <c r="I589" i="33"/>
  <c r="J1469" i="33"/>
  <c r="K936" i="33"/>
  <c r="I1058" i="33"/>
  <c r="J1146" i="33"/>
  <c r="N814" i="33"/>
  <c r="I1082" i="33"/>
  <c r="I1390" i="33"/>
  <c r="I874" i="33"/>
  <c r="J574" i="33"/>
  <c r="N907" i="33"/>
  <c r="N908" i="33"/>
  <c r="I364" i="33"/>
  <c r="K758" i="33"/>
  <c r="L883" i="33"/>
  <c r="L203" i="33"/>
  <c r="K229" i="33"/>
  <c r="M1449" i="33"/>
  <c r="L983" i="33"/>
  <c r="K177" i="33"/>
  <c r="J400" i="33"/>
  <c r="L678" i="33"/>
  <c r="N1250" i="33"/>
  <c r="K44" i="33"/>
  <c r="M704" i="33"/>
  <c r="M626" i="33"/>
  <c r="K417" i="33"/>
  <c r="J1354" i="33"/>
  <c r="L673" i="33"/>
  <c r="M294" i="33"/>
  <c r="N1389" i="33"/>
  <c r="K30" i="33"/>
  <c r="I1178" i="33"/>
  <c r="M46" i="33"/>
  <c r="K1241" i="33"/>
  <c r="N149" i="33"/>
  <c r="L335" i="33"/>
  <c r="N80" i="33"/>
  <c r="K1431" i="33"/>
  <c r="N800" i="33"/>
  <c r="K1506" i="33"/>
  <c r="M1434" i="33"/>
  <c r="N1165" i="33"/>
  <c r="M449" i="33"/>
  <c r="N561" i="33"/>
  <c r="N683" i="33"/>
  <c r="L1149" i="33"/>
  <c r="N994" i="33"/>
  <c r="M1298" i="33"/>
  <c r="L816" i="33"/>
  <c r="N311" i="33"/>
  <c r="L1348" i="33"/>
  <c r="I1003" i="33"/>
  <c r="J482" i="33"/>
  <c r="M187" i="33"/>
  <c r="J1490" i="33"/>
  <c r="N426" i="33"/>
  <c r="K156" i="33"/>
  <c r="I622" i="33"/>
  <c r="M736" i="33"/>
  <c r="K631" i="33"/>
  <c r="I254" i="33"/>
  <c r="I1376" i="33"/>
  <c r="M15" i="33"/>
  <c r="J483" i="33"/>
  <c r="I383" i="33"/>
  <c r="M478" i="33"/>
  <c r="M765" i="33"/>
  <c r="M1323" i="33"/>
  <c r="N761" i="33"/>
  <c r="J356" i="33"/>
  <c r="I136" i="33"/>
  <c r="L784" i="33"/>
  <c r="K382" i="33"/>
  <c r="I27" i="33"/>
  <c r="K396" i="33"/>
  <c r="K1435" i="33"/>
  <c r="J986" i="33"/>
  <c r="J490" i="33"/>
  <c r="N120" i="33"/>
  <c r="I212" i="33"/>
  <c r="I1266" i="33"/>
  <c r="L363" i="33"/>
  <c r="K633" i="33"/>
  <c r="J1448" i="33"/>
  <c r="M508" i="33"/>
  <c r="L1517" i="33"/>
  <c r="N1046" i="33"/>
  <c r="K748" i="33"/>
  <c r="I352" i="33"/>
  <c r="I758" i="33"/>
  <c r="L826" i="33"/>
  <c r="L122" i="33"/>
  <c r="M762" i="33"/>
  <c r="K1513" i="33"/>
  <c r="M79" i="33"/>
  <c r="J534" i="33"/>
  <c r="I611" i="33"/>
  <c r="J1424" i="33"/>
  <c r="I954" i="33"/>
  <c r="J792" i="33"/>
  <c r="N289" i="33"/>
  <c r="L817" i="33"/>
  <c r="I1032" i="33"/>
  <c r="J390" i="33"/>
  <c r="L187" i="33"/>
  <c r="N280" i="33"/>
  <c r="K1300" i="33"/>
  <c r="K597" i="33"/>
  <c r="J1035" i="33"/>
  <c r="J560" i="33"/>
  <c r="I841" i="33"/>
  <c r="K262" i="33"/>
  <c r="L16" i="33"/>
  <c r="M906" i="33"/>
  <c r="K401" i="33"/>
  <c r="J805" i="33"/>
  <c r="K843" i="33"/>
  <c r="K65" i="33"/>
  <c r="N948" i="33"/>
  <c r="J839" i="33"/>
  <c r="I1083" i="33"/>
  <c r="N268" i="33"/>
  <c r="M1425" i="33"/>
  <c r="N154" i="33"/>
  <c r="K938" i="33"/>
  <c r="L408" i="33"/>
  <c r="I1385" i="33"/>
  <c r="M176" i="33"/>
  <c r="N1471" i="33"/>
  <c r="I205" i="33"/>
  <c r="J643" i="33"/>
  <c r="L660" i="33"/>
  <c r="I793" i="33"/>
  <c r="K212" i="33"/>
  <c r="I156" i="33"/>
  <c r="K1333" i="33"/>
  <c r="N161" i="33"/>
  <c r="I1110" i="33"/>
  <c r="K197" i="33"/>
  <c r="I1333" i="33"/>
  <c r="K1270" i="33"/>
  <c r="K1168" i="33"/>
  <c r="L1144" i="33"/>
  <c r="M565" i="33"/>
  <c r="I115" i="33"/>
  <c r="M1003" i="33"/>
  <c r="N748" i="33"/>
  <c r="I413" i="33"/>
  <c r="K1414" i="33"/>
  <c r="J1166" i="33"/>
  <c r="M1370" i="33"/>
  <c r="L1068" i="33"/>
  <c r="I1370" i="33"/>
  <c r="N355" i="33"/>
  <c r="N339" i="33"/>
  <c r="N655" i="33"/>
  <c r="I1234" i="33"/>
  <c r="I1019" i="33"/>
  <c r="J361" i="33"/>
  <c r="M26" i="33"/>
  <c r="M333" i="33"/>
  <c r="I70" i="33"/>
  <c r="L1101" i="33"/>
  <c r="M458" i="33"/>
  <c r="K325" i="33"/>
  <c r="L1059" i="33"/>
  <c r="N1483" i="33"/>
  <c r="I1499" i="33"/>
  <c r="I95" i="33"/>
  <c r="L163" i="33"/>
  <c r="N512" i="33"/>
  <c r="I1168" i="33"/>
  <c r="N103" i="33"/>
  <c r="N1198" i="33"/>
  <c r="K271" i="33"/>
  <c r="J1018" i="33"/>
  <c r="L1364" i="33"/>
  <c r="J1246" i="33"/>
  <c r="I704" i="33"/>
  <c r="I451" i="33"/>
  <c r="N946" i="33"/>
  <c r="M1297" i="33"/>
  <c r="N1205" i="33"/>
  <c r="K611" i="33"/>
  <c r="N669" i="33"/>
  <c r="L228" i="33"/>
  <c r="N884" i="33"/>
  <c r="K710" i="33"/>
  <c r="J927" i="33"/>
  <c r="I676" i="33"/>
  <c r="J806" i="33"/>
  <c r="J413" i="33"/>
  <c r="N680" i="33"/>
  <c r="I881" i="33"/>
  <c r="I1095" i="33"/>
  <c r="N959" i="33"/>
  <c r="J780" i="33"/>
  <c r="L1358" i="33"/>
  <c r="K1003" i="33"/>
  <c r="J300" i="33"/>
  <c r="J448" i="33"/>
  <c r="M1098" i="33"/>
  <c r="J195" i="33"/>
  <c r="J44" i="33"/>
  <c r="K1014" i="33"/>
  <c r="M1426" i="33"/>
  <c r="J932" i="33"/>
  <c r="J1261" i="33"/>
  <c r="N916" i="33"/>
  <c r="J1280" i="33"/>
  <c r="K174" i="33"/>
  <c r="I988" i="33"/>
  <c r="K1075" i="33"/>
  <c r="I222" i="33"/>
  <c r="J1007" i="33"/>
  <c r="I565" i="33"/>
  <c r="K1247" i="33"/>
  <c r="I1513" i="33"/>
  <c r="J649" i="33"/>
  <c r="K841" i="33"/>
  <c r="M877" i="33"/>
  <c r="J473" i="33"/>
  <c r="I640" i="33"/>
  <c r="L331" i="33"/>
  <c r="K797" i="33"/>
  <c r="M365" i="33"/>
  <c r="I812" i="33"/>
  <c r="J602" i="33"/>
  <c r="L929" i="33"/>
  <c r="L585" i="33"/>
  <c r="K412" i="33"/>
  <c r="N496" i="33"/>
  <c r="I960" i="33"/>
  <c r="K714" i="33"/>
  <c r="K576" i="33"/>
  <c r="K510" i="33"/>
  <c r="I1052" i="33"/>
  <c r="L937" i="33"/>
  <c r="N1104" i="33"/>
  <c r="I795" i="33"/>
  <c r="L47" i="33"/>
  <c r="N647" i="33"/>
  <c r="M113" i="33"/>
  <c r="I1145" i="33"/>
  <c r="M489" i="33"/>
  <c r="J1060" i="33"/>
  <c r="J296" i="33"/>
  <c r="J1079" i="33"/>
  <c r="K520" i="33"/>
  <c r="N317" i="33"/>
  <c r="M339" i="33"/>
  <c r="K1225" i="33"/>
  <c r="K632" i="33"/>
  <c r="M92" i="33"/>
  <c r="J576" i="33"/>
  <c r="J824" i="33"/>
  <c r="K802" i="33"/>
  <c r="J1046" i="33"/>
  <c r="M1241" i="33"/>
  <c r="M233" i="33"/>
  <c r="N1044" i="33"/>
  <c r="I466" i="33"/>
  <c r="M835" i="33"/>
  <c r="N650" i="33"/>
  <c r="J1053" i="33"/>
  <c r="I615" i="33"/>
  <c r="I586" i="33"/>
  <c r="I628" i="33"/>
  <c r="K317" i="33"/>
  <c r="N826" i="33"/>
  <c r="M1264" i="33"/>
  <c r="M1391" i="33"/>
  <c r="J1478" i="33"/>
  <c r="I1399" i="33"/>
  <c r="J110" i="33"/>
  <c r="N420" i="33"/>
  <c r="J826" i="33"/>
  <c r="J491" i="33"/>
  <c r="L1276" i="33"/>
  <c r="J140" i="33"/>
  <c r="M931" i="33"/>
  <c r="K1330" i="33"/>
  <c r="I1430" i="33"/>
  <c r="N1307" i="33"/>
  <c r="J189" i="33"/>
  <c r="N699" i="33"/>
  <c r="N712" i="33"/>
  <c r="L964" i="33"/>
  <c r="N705" i="33"/>
  <c r="L516" i="33"/>
  <c r="N397" i="33"/>
  <c r="J276" i="33"/>
  <c r="K1323" i="33"/>
  <c r="N920" i="33"/>
  <c r="N1283" i="33"/>
  <c r="J873" i="33"/>
  <c r="M731" i="33"/>
  <c r="N58" i="33"/>
  <c r="M1160" i="33"/>
  <c r="N467" i="33"/>
  <c r="J1164" i="33"/>
  <c r="I982" i="33"/>
  <c r="K970" i="33"/>
  <c r="N15" i="33"/>
  <c r="J377" i="33"/>
  <c r="L235" i="33"/>
  <c r="M1414" i="33"/>
  <c r="N35" i="33"/>
  <c r="N1385" i="33"/>
  <c r="N992" i="33"/>
  <c r="M1080" i="33"/>
  <c r="I842" i="33"/>
  <c r="M364" i="33"/>
  <c r="I1369" i="33"/>
  <c r="I1359" i="33"/>
  <c r="J460" i="33"/>
  <c r="J375" i="33"/>
  <c r="L604" i="33"/>
  <c r="I1242" i="33"/>
  <c r="L424" i="33"/>
  <c r="M646" i="33"/>
  <c r="J543" i="33"/>
  <c r="L343" i="33"/>
  <c r="L476" i="33"/>
  <c r="K833" i="33"/>
  <c r="L1104" i="33"/>
  <c r="M1353" i="33"/>
  <c r="K823" i="33"/>
  <c r="N410" i="33"/>
  <c r="J1159" i="33"/>
  <c r="M802" i="33"/>
  <c r="I398" i="33"/>
  <c r="J915" i="33"/>
  <c r="N326" i="33"/>
  <c r="M1232" i="33"/>
  <c r="K978" i="33"/>
  <c r="K899" i="33"/>
  <c r="K550" i="33"/>
  <c r="M944" i="33"/>
  <c r="I524" i="33"/>
  <c r="N678" i="33"/>
  <c r="N656" i="33"/>
  <c r="K641" i="33"/>
  <c r="J1104" i="33"/>
  <c r="J1014" i="33"/>
  <c r="L685" i="33"/>
  <c r="J1481" i="33"/>
  <c r="I1271" i="33"/>
  <c r="I1116" i="33"/>
  <c r="J1285" i="33"/>
  <c r="N618" i="33"/>
  <c r="L669" i="33"/>
  <c r="N1124" i="33"/>
  <c r="I838" i="33"/>
  <c r="M1004" i="33"/>
  <c r="N971" i="33"/>
  <c r="N170" i="33"/>
  <c r="M1439" i="33"/>
  <c r="N399" i="33"/>
  <c r="N941" i="33"/>
  <c r="J451" i="33"/>
  <c r="N832" i="33"/>
  <c r="N509" i="33"/>
  <c r="N334" i="33"/>
  <c r="K958" i="33"/>
  <c r="I132" i="33"/>
  <c r="J342" i="33"/>
  <c r="L648" i="33"/>
  <c r="K1052" i="33"/>
  <c r="N219" i="33"/>
  <c r="N709" i="33"/>
  <c r="I606" i="33"/>
  <c r="L369" i="33"/>
  <c r="N190" i="33"/>
  <c r="I370" i="33"/>
  <c r="K118" i="33"/>
  <c r="K1515" i="33"/>
  <c r="I1158" i="33"/>
  <c r="N294" i="33"/>
  <c r="I639" i="33"/>
  <c r="I208" i="33"/>
  <c r="I712" i="33"/>
  <c r="K114" i="33"/>
  <c r="N63" i="33"/>
  <c r="L479" i="33"/>
  <c r="L1334" i="33"/>
  <c r="K376" i="33"/>
  <c r="L337" i="33"/>
  <c r="M1300" i="33"/>
  <c r="M1473" i="33"/>
  <c r="I292" i="33"/>
  <c r="I1306" i="33"/>
  <c r="M1062" i="33"/>
  <c r="J751" i="33"/>
  <c r="K1175" i="33"/>
  <c r="J1038" i="33"/>
  <c r="J133" i="33"/>
  <c r="K507" i="33"/>
  <c r="N893" i="33"/>
  <c r="I475" i="33"/>
  <c r="N1116" i="33"/>
  <c r="I117" i="33"/>
  <c r="K862" i="33"/>
  <c r="K264" i="33"/>
  <c r="N372" i="33"/>
  <c r="M1460" i="33"/>
  <c r="K1058" i="33"/>
  <c r="I1281" i="33"/>
  <c r="N191" i="33"/>
  <c r="I788" i="33"/>
  <c r="N32" i="33"/>
  <c r="M1087" i="33"/>
  <c r="L1500" i="33"/>
  <c r="L19" i="33"/>
  <c r="M795" i="33"/>
  <c r="M1443" i="33"/>
  <c r="N315" i="33"/>
  <c r="K217" i="33"/>
  <c r="N1169" i="33"/>
  <c r="M1045" i="33"/>
  <c r="N244" i="33"/>
  <c r="L836" i="33"/>
  <c r="M798" i="33"/>
  <c r="J1391" i="33"/>
  <c r="J842" i="33"/>
  <c r="I1341" i="33"/>
  <c r="J478" i="33"/>
  <c r="K810" i="33"/>
  <c r="K501" i="33"/>
  <c r="M248" i="33"/>
  <c r="K853" i="33"/>
  <c r="N742" i="33"/>
  <c r="M641" i="33"/>
  <c r="L971" i="33"/>
  <c r="L251" i="33"/>
  <c r="L1043" i="33"/>
  <c r="M335" i="33"/>
  <c r="I1227" i="33"/>
  <c r="K1169" i="33"/>
  <c r="L321" i="33"/>
  <c r="K142" i="33"/>
  <c r="M1369" i="33"/>
  <c r="I308" i="33"/>
  <c r="L1191" i="33"/>
  <c r="I54" i="33"/>
  <c r="K838" i="33"/>
  <c r="J943" i="33"/>
  <c r="J506" i="33"/>
  <c r="M1194" i="33"/>
  <c r="L1344" i="33"/>
  <c r="J420" i="33"/>
  <c r="L1384" i="33"/>
  <c r="L1372" i="33"/>
  <c r="J583" i="33"/>
  <c r="M977" i="33"/>
  <c r="N110" i="33"/>
  <c r="L1335" i="33"/>
  <c r="L264" i="33"/>
  <c r="N1235" i="33"/>
  <c r="I1451" i="33"/>
  <c r="I1422" i="33"/>
  <c r="L1405" i="33"/>
  <c r="I1464" i="33"/>
  <c r="J965" i="33"/>
  <c r="K103" i="33"/>
  <c r="I171" i="33"/>
  <c r="L1270" i="33"/>
  <c r="N40" i="33"/>
  <c r="K1123" i="33"/>
  <c r="M259" i="33"/>
  <c r="N1344" i="33"/>
  <c r="L207" i="33"/>
  <c r="I948" i="33"/>
  <c r="I553" i="33"/>
  <c r="I882" i="33"/>
  <c r="M818" i="33"/>
  <c r="J1466" i="33"/>
  <c r="M100" i="33"/>
  <c r="M1073" i="33"/>
  <c r="K573" i="33"/>
  <c r="J169" i="33"/>
  <c r="J425" i="33"/>
  <c r="I1432" i="33"/>
  <c r="L326" i="33"/>
  <c r="M766" i="33"/>
  <c r="M1413" i="33"/>
  <c r="I631" i="33"/>
  <c r="I1251" i="33"/>
  <c r="K357" i="33"/>
  <c r="K951" i="33"/>
  <c r="L530" i="33"/>
  <c r="L1202" i="33"/>
  <c r="M1105" i="33"/>
  <c r="K308" i="33"/>
  <c r="J1347" i="33"/>
  <c r="I400" i="33"/>
  <c r="K998" i="33"/>
  <c r="J1366" i="33"/>
  <c r="K96" i="33"/>
  <c r="N778" i="33"/>
  <c r="M1502" i="33"/>
  <c r="J174" i="33"/>
  <c r="K178" i="33"/>
  <c r="L75" i="33"/>
  <c r="J757" i="33"/>
  <c r="L468" i="33"/>
  <c r="L572" i="33"/>
  <c r="K940" i="33"/>
  <c r="I90" i="33"/>
  <c r="L1108" i="33"/>
  <c r="L505" i="33"/>
  <c r="K1293" i="33"/>
  <c r="M619" i="33"/>
  <c r="M715" i="33"/>
  <c r="K1090" i="33"/>
  <c r="M1340" i="33"/>
  <c r="M1493" i="33"/>
  <c r="I1010" i="33"/>
  <c r="L42" i="33"/>
  <c r="K345" i="33"/>
  <c r="L930" i="33"/>
  <c r="K866" i="33"/>
  <c r="I470" i="33"/>
  <c r="I1481" i="33"/>
  <c r="J446" i="33"/>
  <c r="L132" i="33"/>
  <c r="L962" i="33"/>
  <c r="M1128" i="33"/>
  <c r="L831" i="33"/>
  <c r="J967" i="33"/>
  <c r="L885" i="33"/>
  <c r="L200" i="33"/>
  <c r="I642" i="33"/>
  <c r="L205" i="33"/>
  <c r="J22" i="33"/>
  <c r="M1401" i="33"/>
  <c r="N858" i="33"/>
  <c r="I495" i="33"/>
  <c r="N1339" i="33"/>
  <c r="L1346" i="33"/>
  <c r="N1338" i="33"/>
  <c r="I1320" i="33"/>
  <c r="J736" i="33"/>
  <c r="L1434" i="33"/>
  <c r="K1057" i="33"/>
  <c r="I215" i="33"/>
  <c r="K532" i="33"/>
  <c r="I186" i="33"/>
  <c r="L714" i="33"/>
  <c r="M304" i="33"/>
  <c r="L1503" i="33"/>
  <c r="L642" i="33"/>
  <c r="L299" i="33"/>
  <c r="N806" i="33"/>
  <c r="J621" i="33"/>
  <c r="J711" i="33"/>
  <c r="N711" i="33"/>
  <c r="N654" i="33"/>
  <c r="J1112" i="33"/>
  <c r="M1030" i="33"/>
  <c r="J1403" i="33"/>
  <c r="J1463" i="33"/>
  <c r="J1142" i="33"/>
  <c r="N439" i="33"/>
  <c r="M1202" i="33"/>
  <c r="K157" i="33"/>
  <c r="I823" i="33"/>
  <c r="L1084" i="33"/>
  <c r="K1265" i="33"/>
  <c r="K1424" i="33"/>
  <c r="I1156" i="33"/>
  <c r="K186" i="33"/>
  <c r="I281" i="33"/>
  <c r="M1104" i="33"/>
  <c r="K1079" i="33"/>
  <c r="K1302" i="33"/>
  <c r="M1363" i="33"/>
  <c r="I686" i="33"/>
  <c r="L847" i="33"/>
  <c r="M1107" i="33"/>
  <c r="N330" i="33"/>
  <c r="L953" i="33"/>
  <c r="K29" i="33"/>
  <c r="I242" i="33"/>
  <c r="L781" i="33"/>
  <c r="K603" i="33"/>
  <c r="I921" i="33"/>
  <c r="M1005" i="33"/>
  <c r="N1265" i="33"/>
  <c r="M825" i="33"/>
  <c r="N1140" i="33"/>
  <c r="J1351" i="33"/>
  <c r="M1421" i="33"/>
  <c r="M184" i="33"/>
  <c r="J126" i="33"/>
  <c r="K504" i="33"/>
  <c r="N1380" i="33"/>
  <c r="N1407" i="33"/>
  <c r="J1125" i="33"/>
  <c r="N1513" i="33"/>
  <c r="M803" i="33"/>
  <c r="M1195" i="33"/>
  <c r="I276" i="33"/>
  <c r="K90" i="33"/>
  <c r="K46" i="33"/>
  <c r="M439" i="33"/>
  <c r="L863" i="33"/>
  <c r="N1305" i="33"/>
  <c r="I820" i="33"/>
  <c r="M327" i="33"/>
  <c r="N73" i="33"/>
  <c r="L939" i="33"/>
  <c r="J615" i="33"/>
  <c r="J237" i="33"/>
  <c r="I1049" i="33"/>
  <c r="M1133" i="33"/>
  <c r="I591" i="33"/>
  <c r="N325" i="33"/>
  <c r="K331" i="33"/>
  <c r="L492" i="33"/>
  <c r="L214" i="33"/>
  <c r="J1006" i="33"/>
  <c r="J1429" i="33"/>
  <c r="L1164" i="33"/>
  <c r="I172" i="33"/>
  <c r="M1036" i="33"/>
  <c r="M329" i="33"/>
  <c r="L1048" i="33"/>
  <c r="L1421" i="33"/>
  <c r="L970" i="33"/>
  <c r="M369" i="33"/>
  <c r="N25" i="33"/>
  <c r="L577" i="33"/>
  <c r="N1349" i="33"/>
  <c r="N1070" i="33"/>
  <c r="J1134" i="33"/>
  <c r="N1398" i="33"/>
  <c r="I890" i="33"/>
  <c r="L1060" i="33"/>
  <c r="M1392" i="33"/>
  <c r="K468" i="33"/>
  <c r="I903" i="33"/>
  <c r="K75" i="33"/>
  <c r="L1431" i="33"/>
  <c r="I609" i="33"/>
  <c r="L259" i="33"/>
  <c r="K1456" i="33"/>
  <c r="M1500" i="33"/>
  <c r="M832" i="33"/>
  <c r="I1218" i="33"/>
  <c r="N157" i="33"/>
  <c r="L532" i="33"/>
  <c r="N1220" i="33"/>
  <c r="L238" i="33"/>
  <c r="M436" i="33"/>
  <c r="I556" i="33"/>
  <c r="M463" i="33"/>
  <c r="J509" i="33"/>
  <c r="M416" i="33"/>
  <c r="I129" i="33"/>
  <c r="I966" i="33"/>
  <c r="L414" i="33"/>
  <c r="L1219" i="33"/>
  <c r="M481" i="33"/>
  <c r="J1401" i="33"/>
  <c r="K54" i="33"/>
  <c r="L90" i="33"/>
  <c r="J1355" i="33"/>
  <c r="M807" i="33"/>
  <c r="N1263" i="33"/>
  <c r="J1295" i="33"/>
  <c r="J572" i="33"/>
  <c r="K882" i="33"/>
  <c r="I938" i="33"/>
  <c r="L135" i="33"/>
  <c r="N545" i="33"/>
  <c r="M1131" i="33"/>
  <c r="L1030" i="33"/>
  <c r="K167" i="33"/>
  <c r="I986" i="33"/>
  <c r="J1086" i="33"/>
  <c r="L903" i="33"/>
  <c r="L531" i="33"/>
  <c r="M284" i="33"/>
  <c r="J1097" i="33"/>
  <c r="M1407" i="33"/>
  <c r="J1258" i="33"/>
  <c r="N1001" i="33"/>
  <c r="J1005" i="33"/>
  <c r="L133" i="33"/>
  <c r="I419" i="33"/>
  <c r="M1086" i="33"/>
  <c r="J818" i="33"/>
  <c r="J917" i="33"/>
  <c r="M1377" i="33"/>
  <c r="M594" i="33"/>
  <c r="K766" i="33"/>
  <c r="N1455" i="33"/>
  <c r="I1316" i="33"/>
  <c r="L1196" i="33"/>
  <c r="M527" i="33"/>
  <c r="N340" i="33"/>
  <c r="K830" i="33"/>
  <c r="M440" i="33"/>
  <c r="I1292" i="33"/>
  <c r="M828" i="33"/>
  <c r="N511" i="33"/>
  <c r="I979" i="33"/>
  <c r="K835" i="33"/>
  <c r="L247" i="33"/>
  <c r="L1447" i="33"/>
  <c r="J907" i="33"/>
  <c r="M599" i="33"/>
  <c r="L1141" i="33"/>
  <c r="N1313" i="33"/>
  <c r="K535" i="33"/>
  <c r="I1465" i="33"/>
  <c r="L345" i="33"/>
  <c r="J1502" i="33"/>
  <c r="M209" i="33"/>
  <c r="M1014" i="33"/>
  <c r="J832" i="33"/>
  <c r="I199" i="33"/>
  <c r="M1258" i="33"/>
  <c r="N1297" i="33"/>
  <c r="K1094" i="33"/>
  <c r="I25" i="33"/>
  <c r="L1411" i="33"/>
  <c r="L269" i="33"/>
  <c r="I754" i="33"/>
  <c r="I728" i="33"/>
  <c r="L886" i="33"/>
  <c r="N398" i="33"/>
  <c r="M1311" i="33"/>
  <c r="I1407" i="33"/>
  <c r="K745" i="33"/>
  <c r="J551" i="33"/>
  <c r="L74" i="33"/>
  <c r="I1023" i="33"/>
  <c r="J266" i="33"/>
  <c r="K1397" i="33"/>
  <c r="M1055" i="33"/>
  <c r="J312" i="33"/>
  <c r="K102" i="33"/>
  <c r="J1296" i="33"/>
  <c r="N676" i="33"/>
  <c r="I902" i="33"/>
  <c r="I1163" i="33"/>
  <c r="M1318" i="33"/>
  <c r="N172" i="33"/>
  <c r="M826" i="33"/>
  <c r="L927" i="33"/>
  <c r="J1406" i="33"/>
  <c r="L489" i="33"/>
  <c r="K860" i="33"/>
  <c r="N638" i="33"/>
  <c r="L250" i="33"/>
  <c r="K1365" i="33"/>
  <c r="M35" i="33"/>
  <c r="L1493" i="33"/>
  <c r="L117" i="33"/>
  <c r="L905" i="33"/>
  <c r="N757" i="33"/>
  <c r="I286" i="33"/>
  <c r="L676" i="33"/>
  <c r="M1503" i="33"/>
  <c r="M1044" i="33"/>
  <c r="M633" i="33"/>
  <c r="L524" i="33"/>
  <c r="N928" i="33"/>
  <c r="M883" i="33"/>
  <c r="I217" i="33"/>
  <c r="K1218" i="33"/>
  <c r="L523" i="33"/>
  <c r="K71" i="33"/>
  <c r="K698" i="33"/>
  <c r="L518" i="33"/>
  <c r="K381" i="33"/>
  <c r="M658" i="33"/>
  <c r="K1407" i="33"/>
  <c r="M441" i="33"/>
  <c r="K52" i="33"/>
  <c r="N947" i="33"/>
  <c r="M562" i="33"/>
  <c r="M1233" i="33"/>
  <c r="N291" i="33"/>
  <c r="K1346" i="33"/>
  <c r="N503" i="33"/>
  <c r="J594" i="33"/>
  <c r="I1383" i="33"/>
  <c r="J1243" i="33"/>
  <c r="N854" i="33"/>
  <c r="L1105" i="33"/>
  <c r="M219" i="33"/>
  <c r="L1422" i="33"/>
  <c r="J1152" i="33"/>
  <c r="N52" i="33"/>
  <c r="J633" i="33"/>
  <c r="N95" i="33"/>
  <c r="K279" i="33"/>
  <c r="M735" i="33"/>
  <c r="N1319" i="33"/>
  <c r="I1096" i="33"/>
  <c r="N220" i="33"/>
  <c r="L1026" i="33"/>
  <c r="M1085" i="33"/>
  <c r="M270" i="33"/>
  <c r="N518" i="33"/>
  <c r="L810" i="33"/>
  <c r="N1366" i="33"/>
  <c r="I607" i="33"/>
  <c r="I194" i="33"/>
  <c r="N803" i="33"/>
  <c r="N970" i="33"/>
  <c r="N1382" i="33"/>
  <c r="N886" i="33"/>
  <c r="J725" i="33"/>
  <c r="N215" i="33"/>
  <c r="I580" i="33"/>
  <c r="K1161" i="33"/>
  <c r="J1332" i="33"/>
  <c r="I682" i="33"/>
  <c r="K1362" i="33"/>
  <c r="N501" i="33"/>
  <c r="K684" i="33"/>
  <c r="J384" i="33"/>
  <c r="L1425" i="33"/>
  <c r="K1196" i="33"/>
  <c r="N868" i="33"/>
  <c r="N94" i="33"/>
  <c r="I597" i="33"/>
  <c r="I605" i="33"/>
  <c r="N30" i="33"/>
  <c r="I437" i="33"/>
  <c r="I1394" i="33"/>
  <c r="N534" i="33"/>
  <c r="I154" i="33"/>
  <c r="N634" i="33"/>
  <c r="I1277" i="33"/>
  <c r="J955" i="33"/>
  <c r="J692" i="33"/>
  <c r="I618" i="33"/>
  <c r="K863" i="33"/>
  <c r="N1010" i="33"/>
  <c r="N1356" i="33"/>
  <c r="M1453" i="33"/>
  <c r="I388" i="33"/>
  <c r="J120" i="33"/>
  <c r="M71" i="33"/>
  <c r="L1177" i="33"/>
  <c r="K1495" i="33"/>
  <c r="J365" i="33"/>
  <c r="I445" i="33"/>
  <c r="L1106" i="33"/>
  <c r="M675" i="33"/>
  <c r="K192" i="33"/>
  <c r="L875" i="33"/>
  <c r="N911" i="33"/>
  <c r="N726" i="33"/>
  <c r="L176" i="33"/>
  <c r="J331" i="33"/>
  <c r="L563" i="33"/>
  <c r="L279" i="33"/>
  <c r="J897" i="33"/>
  <c r="M220" i="33"/>
  <c r="J639" i="33"/>
  <c r="I532" i="33"/>
  <c r="N104" i="33"/>
  <c r="I593" i="33"/>
  <c r="J136" i="33"/>
  <c r="L1314" i="33"/>
  <c r="J148" i="33"/>
  <c r="N794" i="33"/>
  <c r="N433" i="33"/>
  <c r="M291" i="33"/>
  <c r="J1318" i="33"/>
  <c r="M311" i="33"/>
  <c r="I64" i="33"/>
  <c r="I1288" i="33"/>
  <c r="L407" i="33"/>
  <c r="I180" i="33"/>
  <c r="N193" i="33"/>
  <c r="N785" i="33"/>
  <c r="I468" i="33"/>
  <c r="I633" i="33"/>
  <c r="M961" i="33"/>
  <c r="J46" i="33"/>
  <c r="J1123" i="33"/>
  <c r="M343" i="33"/>
  <c r="I917" i="33"/>
  <c r="K195" i="33"/>
  <c r="K80" i="33"/>
  <c r="J291" i="33"/>
  <c r="L570" i="33"/>
  <c r="N50" i="33"/>
  <c r="J638" i="33"/>
  <c r="I1345" i="33"/>
  <c r="K1322" i="33"/>
  <c r="J713" i="33"/>
  <c r="J422" i="33"/>
  <c r="M855" i="33"/>
  <c r="M1505" i="33"/>
  <c r="K227" i="33"/>
  <c r="L1126" i="33"/>
  <c r="J556" i="33"/>
  <c r="J708" i="33"/>
  <c r="J658" i="33"/>
  <c r="L401" i="33"/>
  <c r="M196" i="33"/>
  <c r="M609" i="33"/>
  <c r="M1435" i="33"/>
  <c r="N626" i="33"/>
  <c r="I422" i="33"/>
  <c r="N1223" i="33"/>
  <c r="K298" i="33"/>
  <c r="N320" i="33"/>
  <c r="J1370" i="33"/>
  <c r="N1216" i="33"/>
  <c r="N1199" i="33"/>
  <c r="M1021" i="33"/>
  <c r="L503" i="33"/>
  <c r="N1287" i="33"/>
  <c r="M256" i="33"/>
  <c r="I557" i="33"/>
  <c r="L1504" i="33"/>
  <c r="K695" i="33"/>
  <c r="N1415" i="33"/>
  <c r="N662" i="33"/>
  <c r="L386" i="33"/>
  <c r="L313" i="33"/>
  <c r="J886" i="33"/>
  <c r="I1207" i="33"/>
  <c r="N1406" i="33"/>
  <c r="L799" i="33"/>
  <c r="K444" i="33"/>
  <c r="N841" i="33"/>
  <c r="L119" i="33"/>
  <c r="I263" i="33"/>
  <c r="L1350" i="33"/>
  <c r="K1066" i="33"/>
  <c r="K493" i="33"/>
  <c r="J1119" i="33"/>
  <c r="M770" i="33"/>
  <c r="I856" i="33"/>
  <c r="N682" i="33"/>
  <c r="K1151" i="33"/>
  <c r="K411" i="33"/>
  <c r="N1379" i="33"/>
  <c r="J1375" i="33"/>
  <c r="N1515" i="33"/>
  <c r="J870" i="33"/>
  <c r="M543" i="33"/>
  <c r="M73" i="33"/>
  <c r="N1152" i="33"/>
  <c r="J398" i="33"/>
  <c r="K594" i="33"/>
  <c r="L81" i="33"/>
  <c r="M1177" i="33"/>
  <c r="N256" i="33"/>
  <c r="N457" i="33"/>
  <c r="J372" i="33"/>
  <c r="K1303" i="33"/>
  <c r="J1415" i="33"/>
  <c r="L846" i="33"/>
  <c r="K1125" i="33"/>
  <c r="M893" i="33"/>
  <c r="M1455" i="33"/>
  <c r="I294" i="33"/>
  <c r="K630" i="33"/>
  <c r="L376" i="33"/>
  <c r="L712" i="33"/>
  <c r="K1471" i="33"/>
  <c r="I1045" i="33"/>
  <c r="L1192" i="33"/>
  <c r="J439" i="33"/>
  <c r="J165" i="33"/>
  <c r="M59" i="33"/>
  <c r="N1006" i="33"/>
  <c r="J622" i="33"/>
  <c r="K933" i="33"/>
  <c r="L206" i="33"/>
  <c r="J928" i="33"/>
  <c r="M1012" i="33"/>
  <c r="L706" i="33"/>
  <c r="J1500" i="33"/>
  <c r="I787" i="33"/>
  <c r="J1167" i="33"/>
  <c r="K237" i="33"/>
  <c r="N436" i="33"/>
  <c r="I1506" i="33"/>
  <c r="I1138" i="33"/>
  <c r="K1368" i="33"/>
  <c r="K480" i="33"/>
  <c r="K1118" i="33"/>
  <c r="M1138" i="33"/>
  <c r="K117" i="33"/>
  <c r="M817" i="33"/>
  <c r="J1413" i="33"/>
  <c r="J438" i="33"/>
  <c r="L1336" i="33"/>
  <c r="I1167" i="33"/>
  <c r="J807" i="33"/>
  <c r="K1375" i="33"/>
  <c r="K857" i="33"/>
  <c r="J1455" i="33"/>
  <c r="K250" i="33"/>
  <c r="J801" i="33"/>
  <c r="M336" i="33"/>
  <c r="N201" i="33"/>
  <c r="I1033" i="33"/>
  <c r="I889" i="33"/>
  <c r="I521" i="33"/>
  <c r="M1224" i="33"/>
  <c r="L475" i="33"/>
  <c r="K806" i="33"/>
  <c r="I296" i="33"/>
  <c r="I265" i="33"/>
  <c r="I1119" i="33"/>
  <c r="N53" i="33"/>
  <c r="L454" i="33"/>
  <c r="K1210" i="33"/>
  <c r="N425" i="33"/>
  <c r="K656" i="33"/>
  <c r="M858" i="33"/>
  <c r="K79" i="33"/>
  <c r="N323" i="33"/>
  <c r="N698" i="33"/>
  <c r="K1255" i="33"/>
  <c r="L751" i="33"/>
  <c r="N264" i="33"/>
  <c r="N56" i="33"/>
  <c r="L513" i="33"/>
  <c r="L978" i="33"/>
  <c r="I1262" i="33"/>
  <c r="L370" i="33"/>
  <c r="K985" i="33"/>
  <c r="I931" i="33"/>
  <c r="J440" i="33"/>
  <c r="M951" i="33"/>
  <c r="K848" i="33"/>
  <c r="J893" i="33"/>
  <c r="J90" i="33"/>
  <c r="N124" i="33"/>
  <c r="L431" i="33"/>
  <c r="L629" i="33"/>
  <c r="M862" i="33"/>
  <c r="N1025" i="33"/>
  <c r="K295" i="33"/>
  <c r="I825" i="33"/>
  <c r="J1117" i="33"/>
  <c r="L848" i="33"/>
  <c r="N1057" i="33"/>
  <c r="M189" i="33"/>
  <c r="I81" i="33"/>
  <c r="N918" i="33"/>
  <c r="K123" i="33"/>
  <c r="I794" i="33"/>
  <c r="K939" i="33"/>
  <c r="K571" i="33"/>
  <c r="N498" i="33"/>
  <c r="J618" i="33"/>
  <c r="N1365" i="33"/>
  <c r="M544" i="33"/>
  <c r="K1304" i="33"/>
  <c r="K975" i="33"/>
  <c r="M613" i="33"/>
  <c r="I1353" i="33"/>
  <c r="M1043" i="33"/>
  <c r="K1211" i="33"/>
  <c r="I723" i="33"/>
  <c r="K1437" i="33"/>
  <c r="I774" i="33"/>
  <c r="K1221" i="33"/>
  <c r="N904" i="33"/>
  <c r="N924" i="33"/>
  <c r="J1308" i="33"/>
  <c r="J640" i="33"/>
  <c r="N443" i="33"/>
  <c r="M561" i="33"/>
  <c r="N16" i="33"/>
  <c r="J416" i="33"/>
  <c r="K1038" i="33"/>
  <c r="K1214" i="33"/>
  <c r="L1415" i="33"/>
  <c r="M425" i="33"/>
  <c r="L1487" i="33"/>
  <c r="K86" i="33"/>
  <c r="L1399" i="33"/>
  <c r="I1360" i="33"/>
  <c r="N900" i="33"/>
  <c r="I561" i="33"/>
  <c r="L366" i="33"/>
  <c r="L551" i="33"/>
  <c r="I1015" i="33"/>
  <c r="K1085" i="33"/>
  <c r="K1121" i="33"/>
  <c r="K220" i="33"/>
  <c r="L1419" i="33"/>
  <c r="M1127" i="33"/>
  <c r="L681" i="33"/>
  <c r="K877" i="33"/>
  <c r="K1154" i="33"/>
  <c r="I346" i="33"/>
  <c r="M1242" i="33"/>
  <c r="I681" i="33"/>
  <c r="J127" i="33"/>
  <c r="K872" i="33"/>
  <c r="M1166" i="33"/>
  <c r="J1260" i="33"/>
  <c r="L220" i="33"/>
  <c r="J67" i="33"/>
  <c r="I1335" i="33"/>
  <c r="K1105" i="33"/>
  <c r="J971" i="33"/>
  <c r="J628" i="33"/>
  <c r="K1209" i="33"/>
  <c r="M1206" i="33"/>
  <c r="M1215" i="33"/>
  <c r="N1388" i="33"/>
  <c r="J888" i="33"/>
  <c r="M170" i="33"/>
  <c r="K191" i="33"/>
  <c r="K1238" i="33"/>
  <c r="N493" i="33"/>
  <c r="I777" i="33"/>
  <c r="I610" i="33"/>
  <c r="M415" i="33"/>
  <c r="N1506" i="33"/>
  <c r="N783" i="33"/>
  <c r="N1479" i="33"/>
  <c r="J1380" i="33"/>
  <c r="J635" i="33"/>
  <c r="K669" i="33"/>
  <c r="K1170" i="33"/>
  <c r="K98" i="33"/>
  <c r="M1522" i="33"/>
  <c r="I312" i="33"/>
  <c r="J1447" i="33"/>
  <c r="J1510" i="33"/>
  <c r="I598" i="33"/>
  <c r="J206" i="33"/>
  <c r="M1207" i="33"/>
  <c r="K1031" i="33"/>
  <c r="I773" i="33"/>
  <c r="M1050" i="33"/>
  <c r="L1519" i="33"/>
  <c r="N1218" i="33"/>
  <c r="M36" i="33"/>
  <c r="N1269" i="33"/>
  <c r="I1050" i="33"/>
  <c r="L372" i="33"/>
  <c r="L670" i="33"/>
  <c r="K93" i="33"/>
  <c r="I981" i="33"/>
  <c r="M262" i="33"/>
  <c r="M1266" i="33"/>
  <c r="L1263" i="33"/>
  <c r="M1228" i="33"/>
  <c r="I155" i="33"/>
  <c r="K1147" i="33"/>
  <c r="K537" i="33"/>
  <c r="L950" i="33"/>
  <c r="M1072" i="33"/>
  <c r="J1288" i="33"/>
  <c r="I502" i="33"/>
  <c r="I1141" i="33"/>
  <c r="N1142" i="33"/>
  <c r="I423" i="33"/>
  <c r="L922" i="33"/>
  <c r="M1399" i="33"/>
  <c r="N1270" i="33"/>
  <c r="N1217" i="33"/>
  <c r="J918" i="33"/>
  <c r="J1274" i="33"/>
  <c r="L963" i="33"/>
  <c r="N1029" i="33"/>
  <c r="N285" i="33"/>
  <c r="I161" i="33"/>
  <c r="K433" i="33"/>
  <c r="J175" i="33"/>
  <c r="L1205" i="33"/>
  <c r="K990" i="33"/>
  <c r="N770" i="33"/>
  <c r="N389" i="33"/>
  <c r="N454" i="33"/>
  <c r="J182" i="33"/>
  <c r="N1172" i="33"/>
  <c r="M1416" i="33"/>
  <c r="K868" i="33"/>
  <c r="L1318" i="33"/>
  <c r="L104" i="33"/>
  <c r="K1404" i="33"/>
  <c r="M285" i="33"/>
  <c r="I130" i="33"/>
  <c r="K601" i="33"/>
  <c r="N721" i="33"/>
  <c r="N576" i="33"/>
  <c r="K1184" i="33"/>
  <c r="L151" i="33"/>
  <c r="J755" i="33"/>
  <c r="L664" i="33"/>
  <c r="J599" i="33"/>
  <c r="M368" i="33"/>
  <c r="I153" i="33"/>
  <c r="N43" i="33"/>
  <c r="L1458" i="33"/>
  <c r="I214" i="33"/>
  <c r="M37" i="33"/>
  <c r="I1225" i="33"/>
  <c r="N1012" i="33"/>
  <c r="L668" i="33"/>
  <c r="N1073" i="33"/>
  <c r="N180" i="33"/>
  <c r="J761" i="33"/>
  <c r="K129" i="33"/>
  <c r="J703" i="33"/>
  <c r="L1409" i="33"/>
  <c r="L742" i="33"/>
  <c r="M852" i="33"/>
  <c r="M720" i="33"/>
  <c r="K1177" i="33"/>
  <c r="J152" i="33"/>
  <c r="L1082" i="33"/>
  <c r="M758" i="33"/>
  <c r="M361" i="33"/>
  <c r="N686" i="33"/>
  <c r="I446" i="33"/>
  <c r="I990" i="33"/>
  <c r="J555" i="33"/>
  <c r="I1243" i="33"/>
  <c r="J935" i="33"/>
  <c r="J892" i="33"/>
  <c r="K328" i="33"/>
  <c r="L877" i="33"/>
  <c r="N431" i="33"/>
  <c r="I175" i="33"/>
  <c r="I913" i="33"/>
  <c r="N792" i="33"/>
  <c r="J501" i="33"/>
  <c r="K1311" i="33"/>
  <c r="M32" i="33"/>
  <c r="K793" i="33"/>
  <c r="L726" i="33"/>
  <c r="M1463" i="33"/>
  <c r="I596" i="33"/>
  <c r="N1204" i="33"/>
  <c r="L974" i="33"/>
  <c r="L1073" i="33"/>
  <c r="M610" i="33"/>
  <c r="M414" i="33"/>
  <c r="K1267" i="33"/>
  <c r="I730" i="33"/>
  <c r="N200" i="33"/>
  <c r="K1328" i="33"/>
  <c r="M856" i="33"/>
  <c r="M823" i="33"/>
  <c r="I1123" i="33"/>
  <c r="K837" i="33"/>
  <c r="L667" i="33"/>
  <c r="M300" i="33"/>
  <c r="N1291" i="33"/>
  <c r="M367" i="33"/>
  <c r="K37" i="33"/>
  <c r="N429" i="33"/>
  <c r="L1242" i="33"/>
  <c r="I1364" i="33"/>
  <c r="M681" i="33"/>
  <c r="J340" i="33"/>
  <c r="K643" i="33"/>
  <c r="N1427" i="33"/>
  <c r="N1414" i="33"/>
  <c r="N1470" i="33"/>
  <c r="J199" i="33"/>
  <c r="M403" i="33"/>
  <c r="M657" i="33"/>
  <c r="M596" i="33"/>
  <c r="I298" i="33"/>
  <c r="N245" i="33"/>
  <c r="K484" i="33"/>
  <c r="M1257" i="33"/>
  <c r="K696" i="33"/>
  <c r="I1497" i="33"/>
  <c r="J1116" i="33"/>
  <c r="M1066" i="33"/>
  <c r="M1097" i="33"/>
  <c r="N573" i="33"/>
  <c r="L806" i="33"/>
  <c r="J82" i="33"/>
  <c r="N1134" i="33"/>
  <c r="I626" i="33"/>
  <c r="L562" i="33"/>
  <c r="I965" i="33"/>
  <c r="L1076" i="33"/>
  <c r="K32" i="33"/>
  <c r="L293" i="33"/>
  <c r="L988" i="33"/>
  <c r="J1264" i="33"/>
  <c r="M1315" i="33"/>
  <c r="L1116" i="33"/>
  <c r="J926" i="33"/>
  <c r="I1246" i="33"/>
  <c r="N1068" i="33"/>
  <c r="L118" i="33"/>
  <c r="I333" i="33"/>
  <c r="M498" i="33"/>
  <c r="N499" i="33"/>
  <c r="I905" i="33"/>
  <c r="L249" i="33"/>
  <c r="N386" i="33"/>
  <c r="M601" i="33"/>
  <c r="I876" i="33"/>
  <c r="K514" i="33"/>
  <c r="J412" i="33"/>
  <c r="M359" i="33"/>
  <c r="J1470" i="33"/>
  <c r="M1489" i="33"/>
  <c r="K1279" i="33"/>
  <c r="I51" i="33"/>
  <c r="M182" i="33"/>
  <c r="N502" i="33"/>
  <c r="L1257" i="33"/>
  <c r="K879" i="33"/>
  <c r="K1413" i="33"/>
  <c r="J684" i="33"/>
  <c r="L339" i="33"/>
  <c r="J1027" i="33"/>
  <c r="J706" i="33"/>
  <c r="J1250" i="33"/>
  <c r="I1377" i="33"/>
  <c r="K1427" i="33"/>
  <c r="N1117" i="33"/>
  <c r="M812" i="33"/>
  <c r="L1278" i="33"/>
  <c r="J1256" i="33"/>
  <c r="M1022" i="33"/>
  <c r="I28" i="33"/>
  <c r="L1455" i="33"/>
  <c r="J1224" i="33"/>
  <c r="L54" i="33"/>
  <c r="K1206" i="33"/>
  <c r="L490" i="33"/>
  <c r="K1030" i="33"/>
  <c r="L1024" i="33"/>
  <c r="N1498" i="33"/>
  <c r="K1017" i="33"/>
  <c r="L1499" i="33"/>
  <c r="M227" i="33"/>
  <c r="M49" i="33"/>
  <c r="J719" i="33"/>
  <c r="I379" i="33"/>
  <c r="N148" i="33"/>
  <c r="K867" i="33"/>
  <c r="I512" i="33"/>
  <c r="K735" i="33"/>
  <c r="L1345" i="33"/>
  <c r="M33" i="33"/>
  <c r="N122" i="33"/>
  <c r="H1450" i="33" l="1"/>
  <c r="H717" i="33"/>
  <c r="P717" i="33" s="1"/>
  <c r="H321" i="33"/>
  <c r="P321" i="33" s="1"/>
  <c r="H659" i="33"/>
  <c r="O659" i="33" s="1"/>
  <c r="H1131" i="33"/>
  <c r="P1131" i="33" s="1"/>
  <c r="H421" i="33"/>
  <c r="O421" i="33" s="1"/>
  <c r="H336" i="33"/>
  <c r="H468" i="33"/>
  <c r="H1327" i="33"/>
  <c r="H1499" i="33"/>
  <c r="H1487" i="33"/>
  <c r="H541" i="33"/>
  <c r="O541" i="33" s="1"/>
  <c r="H996" i="33"/>
  <c r="B996" i="33" s="1"/>
  <c r="H459" i="33"/>
  <c r="H347" i="33"/>
  <c r="H264" i="33"/>
  <c r="P264" i="33" s="1"/>
  <c r="H510" i="33"/>
  <c r="H957" i="33"/>
  <c r="O957" i="33" s="1"/>
  <c r="H115" i="33"/>
  <c r="B115" i="33" s="1"/>
  <c r="H325" i="33"/>
  <c r="H1394" i="33"/>
  <c r="H1244" i="33"/>
  <c r="H944" i="33"/>
  <c r="P944" i="33" s="1"/>
  <c r="H1162" i="33"/>
  <c r="P1162" i="33" s="1"/>
  <c r="H881" i="33"/>
  <c r="P881" i="33" s="1"/>
  <c r="H273" i="33"/>
  <c r="H134" i="33"/>
  <c r="H1457" i="33"/>
  <c r="B1457" i="33" s="1"/>
  <c r="H905" i="33"/>
  <c r="H555" i="33"/>
  <c r="H1200" i="33"/>
  <c r="B1200" i="33" s="1"/>
  <c r="H820" i="33"/>
  <c r="H781" i="33"/>
  <c r="P781" i="33" s="1"/>
  <c r="H53" i="33"/>
  <c r="O53" i="33" s="1"/>
  <c r="H322" i="33"/>
  <c r="H89" i="33"/>
  <c r="B89" i="33" s="1"/>
  <c r="H830" i="33"/>
  <c r="O830" i="33" s="1"/>
  <c r="H1002" i="33"/>
  <c r="P1002" i="33" s="1"/>
  <c r="H628" i="33"/>
  <c r="P628" i="33" s="1"/>
  <c r="H1048" i="33"/>
  <c r="H711" i="33"/>
  <c r="P711" i="33" s="1"/>
  <c r="H809" i="33"/>
  <c r="P809" i="33" s="1"/>
  <c r="H306" i="33"/>
  <c r="B306" i="33" s="1"/>
  <c r="H338" i="33"/>
  <c r="B338" i="33" s="1"/>
  <c r="H917" i="33"/>
  <c r="H1234" i="33"/>
  <c r="O1234" i="33" s="1"/>
  <c r="H706" i="33"/>
  <c r="H1015" i="33"/>
  <c r="H926" i="33"/>
  <c r="H1393" i="33"/>
  <c r="H807" i="33"/>
  <c r="B807" i="33" s="1"/>
  <c r="H1250" i="33"/>
  <c r="B1250" i="33" s="1"/>
  <c r="H1407" i="33"/>
  <c r="P1407" i="33" s="1"/>
  <c r="H313" i="33"/>
  <c r="B313" i="33" s="1"/>
  <c r="H1089" i="33"/>
  <c r="H765" i="33"/>
  <c r="P765" i="33" s="1"/>
  <c r="H549" i="33"/>
  <c r="H1287" i="33"/>
  <c r="H961" i="33"/>
  <c r="H504" i="33"/>
  <c r="H979" i="33"/>
  <c r="H843" i="33"/>
  <c r="B843" i="33" s="1"/>
  <c r="H1462" i="33"/>
  <c r="H748" i="33"/>
  <c r="H1073" i="33"/>
  <c r="O1073" i="33" s="1"/>
  <c r="H681" i="33"/>
  <c r="B681" i="33" s="1"/>
  <c r="H163" i="33"/>
  <c r="H1381" i="33"/>
  <c r="H1146" i="33"/>
  <c r="H1383" i="33"/>
  <c r="O1383" i="33" s="1"/>
  <c r="H718" i="33"/>
  <c r="H702" i="33"/>
  <c r="P702" i="33" s="1"/>
  <c r="H1150" i="33"/>
  <c r="B1150" i="33" s="1"/>
  <c r="H887" i="33"/>
  <c r="B887" i="33" s="1"/>
  <c r="H1371" i="33"/>
  <c r="H1156" i="33"/>
  <c r="B1156" i="33" s="1"/>
  <c r="H666" i="33"/>
  <c r="P666" i="33" s="1"/>
  <c r="H610" i="33"/>
  <c r="B610" i="33" s="1"/>
  <c r="H1232" i="33"/>
  <c r="H437" i="33"/>
  <c r="P437" i="33" s="1"/>
  <c r="H1486" i="33"/>
  <c r="H1521" i="33"/>
  <c r="H928" i="33"/>
  <c r="H729" i="33"/>
  <c r="H740" i="33"/>
  <c r="B740" i="33" s="1"/>
  <c r="H1214" i="33"/>
  <c r="P1214" i="33" s="1"/>
  <c r="H66" i="33"/>
  <c r="O66" i="33" s="1"/>
  <c r="H169" i="33"/>
  <c r="B169" i="33" s="1"/>
  <c r="H703" i="33"/>
  <c r="P703" i="33" s="1"/>
  <c r="H845" i="33"/>
  <c r="P845" i="33" s="1"/>
  <c r="H436" i="33"/>
  <c r="O436" i="33" s="1"/>
  <c r="H1261" i="33"/>
  <c r="P1261" i="33" s="1"/>
  <c r="H730" i="33"/>
  <c r="H569" i="33"/>
  <c r="H507" i="33"/>
  <c r="H816" i="33"/>
  <c r="H562" i="33"/>
  <c r="H828" i="33"/>
  <c r="O828" i="33" s="1"/>
  <c r="H1391" i="33"/>
  <c r="P1391" i="33" s="1"/>
  <c r="H774" i="33"/>
  <c r="B774" i="33" s="1"/>
  <c r="H1101" i="33"/>
  <c r="H449" i="33"/>
  <c r="H732" i="33"/>
  <c r="H74" i="33"/>
  <c r="H355" i="33"/>
  <c r="H918" i="33"/>
  <c r="O918" i="33" s="1"/>
  <c r="H1466" i="33"/>
  <c r="O1466" i="33" s="1"/>
  <c r="H869" i="33"/>
  <c r="P869" i="33" s="1"/>
  <c r="H1202" i="33"/>
  <c r="H1021" i="33"/>
  <c r="H735" i="33"/>
  <c r="O735" i="33" s="1"/>
  <c r="H1308" i="33"/>
  <c r="O1308" i="33" s="1"/>
  <c r="H139" i="33"/>
  <c r="P139" i="33" s="1"/>
  <c r="H175" i="33"/>
  <c r="B175" i="33" s="1"/>
  <c r="H775" i="33"/>
  <c r="H518" i="33"/>
  <c r="H760" i="33"/>
  <c r="H246" i="33"/>
  <c r="B246" i="33" s="1"/>
  <c r="H1298" i="33"/>
  <c r="P1298" i="33" s="1"/>
  <c r="H508" i="33"/>
  <c r="B508" i="33" s="1"/>
  <c r="H1367" i="33"/>
  <c r="O1367" i="33" s="1"/>
  <c r="H1203" i="33"/>
  <c r="O1203" i="33" s="1"/>
  <c r="H465" i="33"/>
  <c r="B465" i="33" s="1"/>
  <c r="H712" i="33"/>
  <c r="P712" i="33" s="1"/>
  <c r="H166" i="33"/>
  <c r="B166" i="33" s="1"/>
  <c r="H743" i="33"/>
  <c r="P743" i="33" s="1"/>
  <c r="H487" i="33"/>
  <c r="H738" i="33"/>
  <c r="B738" i="33" s="1"/>
  <c r="H466" i="33"/>
  <c r="H1376" i="33"/>
  <c r="B1376" i="33" s="1"/>
  <c r="H1118" i="33"/>
  <c r="H664" i="33"/>
  <c r="H1472" i="33"/>
  <c r="B1472" i="33" s="1"/>
  <c r="H1068" i="33"/>
  <c r="O1068" i="33" s="1"/>
  <c r="H668" i="33"/>
  <c r="H883" i="33"/>
  <c r="P883" i="33" s="1"/>
  <c r="H788" i="33"/>
  <c r="P788" i="33" s="1"/>
  <c r="H561" i="33"/>
  <c r="H1498" i="33"/>
  <c r="H606" i="33"/>
  <c r="O606" i="33" s="1"/>
  <c r="H670" i="33"/>
  <c r="O670" i="33" s="1"/>
  <c r="H910" i="33"/>
  <c r="H897" i="33"/>
  <c r="P897" i="33" s="1"/>
  <c r="H71" i="33"/>
  <c r="H1186" i="33"/>
  <c r="H1330" i="33"/>
  <c r="P1330" i="33" s="1"/>
  <c r="H1153" i="33"/>
  <c r="B1153" i="33" s="1"/>
  <c r="H913" i="33"/>
  <c r="B913" i="33" s="1"/>
  <c r="H329" i="33"/>
  <c r="H870" i="33"/>
  <c r="B870" i="33" s="1"/>
  <c r="H202" i="33"/>
  <c r="H210" i="33"/>
  <c r="H1307" i="33"/>
  <c r="B1307" i="33" s="1"/>
  <c r="H418" i="33"/>
  <c r="O418" i="33" s="1"/>
  <c r="H1120" i="33"/>
  <c r="O1120" i="33" s="1"/>
  <c r="H1341" i="33"/>
  <c r="P1341" i="33" s="1"/>
  <c r="H196" i="33"/>
  <c r="H1108" i="33"/>
  <c r="B1108" i="33" s="1"/>
  <c r="H1076" i="33"/>
  <c r="H680" i="33"/>
  <c r="H838" i="33"/>
  <c r="P838" i="33" s="1"/>
  <c r="H44" i="33"/>
  <c r="O44" i="33" s="1"/>
  <c r="H308" i="33"/>
  <c r="H708" i="33"/>
  <c r="O708" i="33" s="1"/>
  <c r="H414" i="33"/>
  <c r="P414" i="33" s="1"/>
  <c r="H1179" i="33"/>
  <c r="H1020" i="33"/>
  <c r="O1020" i="33" s="1"/>
  <c r="H1519" i="33"/>
  <c r="B1519" i="33" s="1"/>
  <c r="H1444" i="33"/>
  <c r="H859" i="33"/>
  <c r="B859" i="33" s="1"/>
  <c r="H787" i="33"/>
  <c r="P787" i="33" s="1"/>
  <c r="H940" i="33"/>
  <c r="B940" i="33" s="1"/>
  <c r="H1302" i="33"/>
  <c r="B1302" i="33" s="1"/>
  <c r="H529" i="33"/>
  <c r="P529" i="33" s="1"/>
  <c r="H942" i="33"/>
  <c r="P942" i="33" s="1"/>
  <c r="H1061" i="33"/>
  <c r="H1390" i="33"/>
  <c r="H1343" i="33"/>
  <c r="B1343" i="33" s="1"/>
  <c r="H1012" i="33"/>
  <c r="B1012" i="33" s="1"/>
  <c r="H1014" i="33"/>
  <c r="B1014" i="33" s="1"/>
  <c r="H1442" i="33"/>
  <c r="H495" i="33"/>
  <c r="B495" i="33" s="1"/>
  <c r="H701" i="33"/>
  <c r="O701" i="33" s="1"/>
  <c r="H658" i="33"/>
  <c r="H872" i="33"/>
  <c r="H1413" i="33"/>
  <c r="H890" i="33"/>
  <c r="H810" i="33"/>
  <c r="B810" i="33" s="1"/>
  <c r="H793" i="33"/>
  <c r="P793" i="33" s="1"/>
  <c r="H694" i="33"/>
  <c r="B694" i="33" s="1"/>
  <c r="H423" i="33"/>
  <c r="B423" i="33" s="1"/>
  <c r="H1484" i="33"/>
  <c r="H960" i="33"/>
  <c r="H971" i="33"/>
  <c r="P971" i="33" s="1"/>
  <c r="H1027" i="33"/>
  <c r="O1027" i="33" s="1"/>
  <c r="H1125" i="33"/>
  <c r="B1125" i="33" s="1"/>
  <c r="H1230" i="33"/>
  <c r="O1230" i="33" s="1"/>
  <c r="H186" i="33"/>
  <c r="B186" i="33" s="1"/>
  <c r="H272" i="33"/>
  <c r="H491" i="33"/>
  <c r="B491" i="33" s="1"/>
  <c r="H1008" i="33"/>
  <c r="P1008" i="33" s="1"/>
  <c r="H1242" i="33"/>
  <c r="H941" i="33"/>
  <c r="P941" i="33" s="1"/>
  <c r="H493" i="33"/>
  <c r="O493" i="33" s="1"/>
  <c r="H375" i="33"/>
  <c r="O375" i="33" s="1"/>
  <c r="H112" i="33"/>
  <c r="P112" i="33" s="1"/>
  <c r="H1328" i="33"/>
  <c r="P1328" i="33" s="1"/>
  <c r="H967" i="33"/>
  <c r="H612" i="33"/>
  <c r="B612" i="33" s="1"/>
  <c r="H63" i="33"/>
  <c r="O63" i="33" s="1"/>
  <c r="H771" i="33"/>
  <c r="O771" i="33" s="1"/>
  <c r="H1471" i="33"/>
  <c r="O1471" i="33" s="1"/>
  <c r="H129" i="33"/>
  <c r="H304" i="33"/>
  <c r="P304" i="33" s="1"/>
  <c r="H199" i="33"/>
  <c r="H1109" i="33"/>
  <c r="H1033" i="33"/>
  <c r="B1033" i="33" s="1"/>
  <c r="H698" i="33"/>
  <c r="O698" i="33" s="1"/>
  <c r="H600" i="33"/>
  <c r="B600" i="33" s="1"/>
  <c r="H1157" i="33"/>
  <c r="H595" i="33"/>
  <c r="P595" i="33" s="1"/>
  <c r="H1491" i="33"/>
  <c r="O1491" i="33" s="1"/>
  <c r="H266" i="33"/>
  <c r="B266" i="33" s="1"/>
  <c r="H161" i="33"/>
  <c r="P161" i="33" s="1"/>
  <c r="H1514" i="33"/>
  <c r="P1514" i="33" s="1"/>
  <c r="H866" i="33"/>
  <c r="H1139" i="33"/>
  <c r="H1285" i="33"/>
  <c r="H633" i="33"/>
  <c r="O633" i="33" s="1"/>
  <c r="H1270" i="33"/>
  <c r="P1270" i="33" s="1"/>
  <c r="H1022" i="33"/>
  <c r="O1022" i="33" s="1"/>
  <c r="H1231" i="33"/>
  <c r="P1231" i="33" s="1"/>
  <c r="H205" i="33"/>
  <c r="B205" i="33" s="1"/>
  <c r="H900" i="33"/>
  <c r="H1087" i="33"/>
  <c r="H832" i="33"/>
  <c r="H850" i="33"/>
  <c r="B850" i="33" s="1"/>
  <c r="H100" i="33"/>
  <c r="H878" i="33"/>
  <c r="H691" i="33"/>
  <c r="H1405" i="33"/>
  <c r="B1405" i="33" s="1"/>
  <c r="H898" i="33"/>
  <c r="O898" i="33" s="1"/>
  <c r="H1404" i="33"/>
  <c r="B1404" i="33" s="1"/>
  <c r="H1176" i="33"/>
  <c r="O1176" i="33" s="1"/>
  <c r="H1138" i="33"/>
  <c r="O1138" i="33" s="1"/>
  <c r="H605" i="33"/>
  <c r="B605" i="33" s="1"/>
  <c r="H1459" i="33"/>
  <c r="B1459" i="33" s="1"/>
  <c r="H1209" i="33"/>
  <c r="H1474" i="33"/>
  <c r="B1474" i="33" s="1"/>
  <c r="H1433" i="33"/>
  <c r="H590" i="33"/>
  <c r="O590" i="33" s="1"/>
  <c r="H281" i="33"/>
  <c r="B281" i="33" s="1"/>
  <c r="H865" i="33"/>
  <c r="H947" i="33"/>
  <c r="H1273" i="33"/>
  <c r="P1273" i="33" s="1"/>
  <c r="H695" i="33"/>
  <c r="B695" i="33" s="1"/>
  <c r="H785" i="33"/>
  <c r="O785" i="33" s="1"/>
  <c r="H208" i="33"/>
  <c r="P208" i="33" s="1"/>
  <c r="H1333" i="33"/>
  <c r="H1346" i="33"/>
  <c r="O1346" i="33" s="1"/>
  <c r="H773" i="33"/>
  <c r="P773" i="33" s="1"/>
  <c r="H110" i="33"/>
  <c r="P110" i="33" s="1"/>
  <c r="H271" i="33"/>
  <c r="H997" i="33"/>
  <c r="O997" i="33" s="1"/>
  <c r="H719" i="33"/>
  <c r="B719" i="33" s="1"/>
  <c r="H47" i="33"/>
  <c r="B47" i="33" s="1"/>
  <c r="H1294" i="33"/>
  <c r="H164" i="33"/>
  <c r="P164" i="33" s="1"/>
  <c r="H1064" i="33"/>
  <c r="H1023" i="33"/>
  <c r="B1023" i="33" s="1"/>
  <c r="H837" i="33"/>
  <c r="H499" i="33"/>
  <c r="O499" i="33" s="1"/>
  <c r="H1145" i="33"/>
  <c r="H987" i="33"/>
  <c r="O987" i="33" s="1"/>
  <c r="H1396" i="33"/>
  <c r="O1396" i="33" s="1"/>
  <c r="H359" i="33"/>
  <c r="O359" i="33" s="1"/>
  <c r="H687" i="33"/>
  <c r="H72" i="33"/>
  <c r="B72" i="33" s="1"/>
  <c r="H973" i="33"/>
  <c r="P973" i="33" s="1"/>
  <c r="H1349" i="33"/>
  <c r="O1349" i="33" s="1"/>
  <c r="H1082" i="33"/>
  <c r="P1082" i="33" s="1"/>
  <c r="H1301" i="33"/>
  <c r="P1301" i="33" s="1"/>
  <c r="H1500" i="33"/>
  <c r="H1336" i="33"/>
  <c r="H825" i="33"/>
  <c r="H678" i="33"/>
  <c r="O678" i="33" s="1"/>
  <c r="H1241" i="33"/>
  <c r="H298" i="33"/>
  <c r="B298" i="33" s="1"/>
  <c r="H84" i="33"/>
  <c r="P84" i="33" s="1"/>
  <c r="H385" i="33"/>
  <c r="B385" i="33" s="1"/>
  <c r="H920" i="33"/>
  <c r="P920" i="33" s="1"/>
  <c r="H391" i="33"/>
  <c r="B391" i="33" s="1"/>
  <c r="H1360" i="33"/>
  <c r="O1360" i="33" s="1"/>
  <c r="H291" i="33"/>
  <c r="H922" i="33"/>
  <c r="H243" i="33"/>
  <c r="O243" i="33" s="1"/>
  <c r="H301" i="33"/>
  <c r="H1158" i="33"/>
  <c r="P1158" i="33" s="1"/>
  <c r="H174" i="33"/>
  <c r="O174" i="33" s="1"/>
  <c r="H831" i="33"/>
  <c r="O831" i="33" s="1"/>
  <c r="H474" i="33"/>
  <c r="P474" i="33" s="1"/>
  <c r="H220" i="33"/>
  <c r="B220" i="33" s="1"/>
  <c r="H310" i="33"/>
  <c r="O310" i="33" s="1"/>
  <c r="H512" i="33"/>
  <c r="H1422" i="33"/>
  <c r="P1422" i="33" s="1"/>
  <c r="H952" i="33"/>
  <c r="O952" i="33" s="1"/>
  <c r="H1397" i="33"/>
  <c r="O1397" i="33" s="1"/>
  <c r="H319" i="33"/>
  <c r="B319" i="33" s="1"/>
  <c r="H88" i="33"/>
  <c r="P88" i="33" s="1"/>
  <c r="H622" i="33"/>
  <c r="H192" i="33"/>
  <c r="H1506" i="33"/>
  <c r="P1506" i="33" s="1"/>
  <c r="H582" i="33"/>
  <c r="P582" i="33" s="1"/>
  <c r="H580" i="33"/>
  <c r="B580" i="33" s="1"/>
  <c r="H661" i="33"/>
  <c r="H389" i="33"/>
  <c r="P389" i="33" s="1"/>
  <c r="H263" i="33"/>
  <c r="B263" i="33" s="1"/>
  <c r="H417" i="33"/>
  <c r="H1155" i="33"/>
  <c r="H1253" i="33"/>
  <c r="H907" i="33"/>
  <c r="O907" i="33" s="1"/>
  <c r="H470" i="33"/>
  <c r="O470" i="33" s="1"/>
  <c r="H998" i="33"/>
  <c r="P998" i="33" s="1"/>
  <c r="H836" i="33"/>
  <c r="H959" i="33"/>
  <c r="O959" i="33" s="1"/>
  <c r="H394" i="33"/>
  <c r="P394" i="33" s="1"/>
  <c r="H323" i="33"/>
  <c r="B323" i="33" s="1"/>
  <c r="H526" i="33"/>
  <c r="B526" i="33" s="1"/>
  <c r="H700" i="33"/>
  <c r="O700" i="33" s="1"/>
  <c r="H572" i="33"/>
  <c r="H1066" i="33"/>
  <c r="O1066" i="33" s="1"/>
  <c r="H73" i="33"/>
  <c r="O73" i="33" s="1"/>
  <c r="H1516" i="33"/>
  <c r="H292" i="33"/>
  <c r="H1049" i="33"/>
  <c r="H366" i="33"/>
  <c r="H1259" i="33"/>
  <c r="O1259" i="33" s="1"/>
  <c r="H1235" i="33"/>
  <c r="P1235" i="33" s="1"/>
  <c r="H1135" i="33"/>
  <c r="B1135" i="33" s="1"/>
  <c r="H901" i="33"/>
  <c r="P901" i="33" s="1"/>
  <c r="H1481" i="33"/>
  <c r="O1481" i="33" s="1"/>
  <c r="H636" i="33"/>
  <c r="B636" i="33" s="1"/>
  <c r="H885" i="33"/>
  <c r="H516" i="33"/>
  <c r="B516" i="33" s="1"/>
  <c r="H1213" i="33"/>
  <c r="O1213" i="33" s="1"/>
  <c r="H379" i="33"/>
  <c r="H704" i="33"/>
  <c r="H1123" i="33"/>
  <c r="H209" i="33"/>
  <c r="O209" i="33" s="1"/>
  <c r="H1316" i="33"/>
  <c r="O1316" i="33" s="1"/>
  <c r="H1335" i="33"/>
  <c r="H1204" i="33"/>
  <c r="H1286" i="33"/>
  <c r="O1286" i="33" s="1"/>
  <c r="H657" i="33"/>
  <c r="O657" i="33" s="1"/>
  <c r="H839" i="33"/>
  <c r="B839" i="33" s="1"/>
  <c r="H404" i="33"/>
  <c r="O404" i="33" s="1"/>
  <c r="H433" i="33"/>
  <c r="P433" i="33" s="1"/>
  <c r="H592" i="33"/>
  <c r="P592" i="33" s="1"/>
  <c r="H312" i="33"/>
  <c r="H69" i="33"/>
  <c r="H1144" i="33"/>
  <c r="P1144" i="33" s="1"/>
  <c r="H767" i="33"/>
  <c r="P767" i="33" s="1"/>
  <c r="H122" i="33"/>
  <c r="B122" i="33" s="1"/>
  <c r="H751" i="33"/>
  <c r="O751" i="33" s="1"/>
  <c r="H1489" i="33"/>
  <c r="B1489" i="33" s="1"/>
  <c r="H373" i="33"/>
  <c r="B373" i="33" s="1"/>
  <c r="H1355" i="33"/>
  <c r="H886" i="33"/>
  <c r="O886" i="33" s="1"/>
  <c r="H276" i="33"/>
  <c r="B276" i="33" s="1"/>
  <c r="H1274" i="33"/>
  <c r="P1274" i="33" s="1"/>
  <c r="H25" i="33"/>
  <c r="H826" i="33"/>
  <c r="H1173" i="33"/>
  <c r="B1173" i="33" s="1"/>
  <c r="H126" i="33"/>
  <c r="B126" i="33" s="1"/>
  <c r="H1112" i="33"/>
  <c r="O1112" i="33" s="1"/>
  <c r="H912" i="33"/>
  <c r="H739" i="33"/>
  <c r="B739" i="33" s="1"/>
  <c r="H975" i="33"/>
  <c r="P975" i="33" s="1"/>
  <c r="H1280" i="33"/>
  <c r="P1280" i="33" s="1"/>
  <c r="H790" i="33"/>
  <c r="B790" i="33" s="1"/>
  <c r="H482" i="33"/>
  <c r="P482" i="33" s="1"/>
  <c r="H1458" i="33"/>
  <c r="H991" i="33"/>
  <c r="B991" i="33" s="1"/>
  <c r="H1133" i="33"/>
  <c r="B1133" i="33" s="1"/>
  <c r="H23" i="33"/>
  <c r="B23" i="33" s="1"/>
  <c r="H524" i="33"/>
  <c r="O524" i="33" s="1"/>
  <c r="H930" i="33"/>
  <c r="O930" i="33" s="1"/>
  <c r="H783" i="33"/>
  <c r="P783" i="33" s="1"/>
  <c r="H558" i="33"/>
  <c r="P558" i="33" s="1"/>
  <c r="H759" i="33"/>
  <c r="P759" i="33" s="1"/>
  <c r="H1036" i="33"/>
  <c r="O1036" i="33" s="1"/>
  <c r="H64" i="33"/>
  <c r="P64" i="33" s="1"/>
  <c r="H370" i="33"/>
  <c r="H1163" i="33"/>
  <c r="B1163" i="33" s="1"/>
  <c r="H353" i="33"/>
  <c r="H1480" i="33"/>
  <c r="H955" i="33"/>
  <c r="H715" i="33"/>
  <c r="P715" i="33" s="1"/>
  <c r="H1452" i="33"/>
  <c r="B1452" i="33" s="1"/>
  <c r="H639" i="33"/>
  <c r="B639" i="33" s="1"/>
  <c r="H30" i="33"/>
  <c r="P30" i="33" s="1"/>
  <c r="H367" i="33"/>
  <c r="B367" i="33" s="1"/>
  <c r="H1262" i="33"/>
  <c r="O1262" i="33" s="1"/>
  <c r="H1468" i="33"/>
  <c r="P1468" i="33" s="1"/>
  <c r="H114" i="33"/>
  <c r="H1003" i="33"/>
  <c r="B1003" i="33" s="1"/>
  <c r="H776" i="33"/>
  <c r="H972" i="33"/>
  <c r="H710" i="33"/>
  <c r="O710" i="33" s="1"/>
  <c r="H594" i="33"/>
  <c r="H547" i="33"/>
  <c r="H415" i="33"/>
  <c r="H1197" i="33"/>
  <c r="O1197" i="33" s="1"/>
  <c r="H1354" i="33"/>
  <c r="O1354" i="33" s="1"/>
  <c r="H1001" i="33"/>
  <c r="B1001" i="33" s="1"/>
  <c r="H548" i="33"/>
  <c r="B548" i="33" s="1"/>
  <c r="H153" i="33"/>
  <c r="B153" i="33" s="1"/>
  <c r="H618" i="33"/>
  <c r="B618" i="33" s="1"/>
  <c r="H632" i="33"/>
  <c r="H505" i="33"/>
  <c r="H777" i="33"/>
  <c r="P777" i="33" s="1"/>
  <c r="H591" i="33"/>
  <c r="H1493" i="33"/>
  <c r="H1380" i="33"/>
  <c r="H1160" i="33"/>
  <c r="B1160" i="33" s="1"/>
  <c r="H983" i="33"/>
  <c r="P983" i="33" s="1"/>
  <c r="H252" i="33"/>
  <c r="H797" i="33"/>
  <c r="H951" i="33"/>
  <c r="H779" i="33"/>
  <c r="H1338" i="33"/>
  <c r="H1058" i="33"/>
  <c r="H1467" i="33"/>
  <c r="H858" i="33"/>
  <c r="B858" i="33" s="1"/>
  <c r="H95" i="33"/>
  <c r="O95" i="33" s="1"/>
  <c r="H902" i="33"/>
  <c r="O902" i="33" s="1"/>
  <c r="H318" i="33"/>
  <c r="B318" i="33" s="1"/>
  <c r="H1030" i="33"/>
  <c r="P1030" i="33" s="1"/>
  <c r="H1185" i="33"/>
  <c r="H1323" i="33"/>
  <c r="H1436" i="33"/>
  <c r="B1436" i="33" s="1"/>
  <c r="H343" i="33"/>
  <c r="P343" i="33" s="1"/>
  <c r="H745" i="33"/>
  <c r="H966" i="33"/>
  <c r="B966" i="33" s="1"/>
  <c r="H485" i="33"/>
  <c r="P485" i="33" s="1"/>
  <c r="H919" i="33"/>
  <c r="O919" i="33" s="1"/>
  <c r="H697" i="33"/>
  <c r="P697" i="33" s="1"/>
  <c r="H1494" i="33"/>
  <c r="H945" i="33"/>
  <c r="H1310" i="33"/>
  <c r="P1310" i="33" s="1"/>
  <c r="H1091" i="33"/>
  <c r="H215" i="33"/>
  <c r="H722" i="33"/>
  <c r="B722" i="33" s="1"/>
  <c r="H899" i="33"/>
  <c r="B899" i="33" s="1"/>
  <c r="H1088" i="33"/>
  <c r="O1088" i="33" s="1"/>
  <c r="H1351" i="33"/>
  <c r="O1351" i="33" s="1"/>
  <c r="H956" i="33"/>
  <c r="O956" i="33" s="1"/>
  <c r="H1149" i="33"/>
  <c r="P1149" i="33" s="1"/>
  <c r="H876" i="33"/>
  <c r="O876" i="33" s="1"/>
  <c r="H596" i="33"/>
  <c r="B596" i="33" s="1"/>
  <c r="H557" i="33"/>
  <c r="P557" i="33" s="1"/>
  <c r="H1054" i="33"/>
  <c r="H1032" i="33"/>
  <c r="O1032" i="33" s="1"/>
  <c r="H817" i="33"/>
  <c r="H1517" i="33"/>
  <c r="H1382" i="33"/>
  <c r="O1382" i="33" s="1"/>
  <c r="H614" i="33"/>
  <c r="B614" i="33" s="1"/>
  <c r="H1362" i="33"/>
  <c r="B1362" i="33" s="1"/>
  <c r="H1248" i="33"/>
  <c r="H426" i="33"/>
  <c r="O426" i="33" s="1"/>
  <c r="H1372" i="33"/>
  <c r="H964" i="33"/>
  <c r="O964" i="33" s="1"/>
  <c r="H1501" i="33"/>
  <c r="B1501" i="33" s="1"/>
  <c r="H402" i="33"/>
  <c r="O402" i="33" s="1"/>
  <c r="H1503" i="33"/>
  <c r="H789" i="33"/>
  <c r="B789" i="33" s="1"/>
  <c r="H750" i="33"/>
  <c r="H300" i="33"/>
  <c r="H637" i="33"/>
  <c r="H671" i="33"/>
  <c r="H288" i="33"/>
  <c r="B288" i="33" s="1"/>
  <c r="H1028" i="33"/>
  <c r="O1028" i="33" s="1"/>
  <c r="H646" i="33"/>
  <c r="H1406" i="33"/>
  <c r="H875" i="33"/>
  <c r="O875" i="33" s="1"/>
  <c r="H21" i="33"/>
  <c r="O21" i="33" s="1"/>
  <c r="H1227" i="33"/>
  <c r="H1246" i="33"/>
  <c r="H889" i="33"/>
  <c r="H242" i="33"/>
  <c r="H782" i="33"/>
  <c r="B782" i="33" s="1"/>
  <c r="H248" i="33"/>
  <c r="H37" i="33"/>
  <c r="B37" i="33" s="1"/>
  <c r="H443" i="33"/>
  <c r="O443" i="33" s="1"/>
  <c r="H540" i="33"/>
  <c r="B540" i="33" s="1"/>
  <c r="H597" i="33"/>
  <c r="P597" i="33" s="1"/>
  <c r="H835" i="33"/>
  <c r="H1092" i="33"/>
  <c r="O1092" i="33" s="1"/>
  <c r="H1435" i="33"/>
  <c r="O1435" i="33" s="1"/>
  <c r="H731" i="33"/>
  <c r="P731" i="33" s="1"/>
  <c r="H107" i="33"/>
  <c r="O107" i="33" s="1"/>
  <c r="H576" i="33"/>
  <c r="B576" i="33" s="1"/>
  <c r="H1254" i="33"/>
  <c r="B1254" i="33" s="1"/>
  <c r="H556" i="33"/>
  <c r="B556" i="33" s="1"/>
  <c r="H1345" i="33"/>
  <c r="O1345" i="33" s="1"/>
  <c r="H1167" i="33"/>
  <c r="H1103" i="33"/>
  <c r="H679" i="33"/>
  <c r="B679" i="33" s="1"/>
  <c r="H1034" i="33"/>
  <c r="P1034" i="33" s="1"/>
  <c r="H643" i="33"/>
  <c r="O643" i="33" s="1"/>
  <c r="H1420" i="33"/>
  <c r="H990" i="33"/>
  <c r="P990" i="33" s="1"/>
  <c r="H1465" i="33"/>
  <c r="O1465" i="33" s="1"/>
  <c r="H1117" i="33"/>
  <c r="H1110" i="33"/>
  <c r="P1110" i="33" s="1"/>
  <c r="H601" i="33"/>
  <c r="B601" i="33" s="1"/>
  <c r="H868" i="33"/>
  <c r="H560" i="33"/>
  <c r="P560" i="33" s="1"/>
  <c r="H257" i="33"/>
  <c r="B257" i="33" s="1"/>
  <c r="H190" i="33"/>
  <c r="H648" i="33"/>
  <c r="H841" i="33"/>
  <c r="P841" i="33" s="1"/>
  <c r="H1154" i="33"/>
  <c r="P1154" i="33" s="1"/>
  <c r="H882" i="33"/>
  <c r="P882" i="33" s="1"/>
  <c r="H137" i="33"/>
  <c r="H1065" i="33"/>
  <c r="O1065" i="33" s="1"/>
  <c r="H645" i="33"/>
  <c r="H207" i="33"/>
  <c r="H475" i="33"/>
  <c r="H123" i="33"/>
  <c r="P123" i="33" s="1"/>
  <c r="H982" i="33"/>
  <c r="P982" i="33" s="1"/>
  <c r="H621" i="33"/>
  <c r="O621" i="33" s="1"/>
  <c r="H405" i="33"/>
  <c r="B405" i="33" s="1"/>
  <c r="H813" i="33"/>
  <c r="O813" i="33" s="1"/>
  <c r="H1010" i="33"/>
  <c r="H1353" i="33"/>
  <c r="H1443" i="33"/>
  <c r="B1443" i="33" s="1"/>
  <c r="H1191" i="33"/>
  <c r="O1191" i="33" s="1"/>
  <c r="H201" i="33"/>
  <c r="H254" i="33"/>
  <c r="B254" i="33" s="1"/>
  <c r="H1399" i="33"/>
  <c r="O1399" i="33" s="1"/>
  <c r="H226" i="33"/>
  <c r="P226" i="33" s="1"/>
  <c r="H1352" i="33"/>
  <c r="P1352" i="33" s="1"/>
  <c r="H1317" i="33"/>
  <c r="H1312" i="33"/>
  <c r="O1312" i="33" s="1"/>
  <c r="H851" i="33"/>
  <c r="O851" i="33" s="1"/>
  <c r="H530" i="33"/>
  <c r="O530" i="33" s="1"/>
  <c r="H1165" i="33"/>
  <c r="H239" i="33"/>
  <c r="H1170" i="33"/>
  <c r="B1170" i="33" s="1"/>
  <c r="H1392" i="33"/>
  <c r="H856" i="33"/>
  <c r="P856" i="33" s="1"/>
  <c r="H1492" i="33"/>
  <c r="H1147" i="33"/>
  <c r="O1147" i="33" s="1"/>
  <c r="H42" i="33"/>
  <c r="P42" i="33" s="1"/>
  <c r="H1239" i="33"/>
  <c r="P1239" i="33" s="1"/>
  <c r="H451" i="33"/>
  <c r="P451" i="33" s="1"/>
  <c r="H958" i="33"/>
  <c r="H412" i="33"/>
  <c r="H446" i="33"/>
  <c r="H992" i="33"/>
  <c r="O992" i="33" s="1"/>
  <c r="H721" i="33"/>
  <c r="H462" i="33"/>
  <c r="H1398" i="33"/>
  <c r="H1067" i="33"/>
  <c r="B1067" i="33" s="1"/>
  <c r="H531" i="33"/>
  <c r="B531" i="33" s="1"/>
  <c r="H1217" i="33"/>
  <c r="O1217" i="33" s="1"/>
  <c r="H1275" i="33"/>
  <c r="H438" i="33"/>
  <c r="B438" i="33" s="1"/>
  <c r="H879" i="33"/>
  <c r="O879" i="33" s="1"/>
  <c r="H1077" i="33"/>
  <c r="B1077" i="33" s="1"/>
  <c r="H824" i="33"/>
  <c r="H984" i="33"/>
  <c r="B984" i="33" s="1"/>
  <c r="H93" i="33"/>
  <c r="B93" i="33" s="1"/>
  <c r="H213" i="33"/>
  <c r="O213" i="33" s="1"/>
  <c r="H58" i="33"/>
  <c r="B58" i="33" s="1"/>
  <c r="H840" i="33"/>
  <c r="O840" i="33" s="1"/>
  <c r="H647" i="33"/>
  <c r="P647" i="33" s="1"/>
  <c r="H652" i="33"/>
  <c r="P652" i="33" s="1"/>
  <c r="H345" i="33"/>
  <c r="P345" i="33" s="1"/>
  <c r="H1271" i="33"/>
  <c r="O1271" i="33" s="1"/>
  <c r="H214" i="33"/>
  <c r="B214" i="33" s="1"/>
  <c r="H125" i="33"/>
  <c r="B125" i="33" s="1"/>
  <c r="H1488" i="33"/>
  <c r="H1363" i="33"/>
  <c r="H1258" i="33"/>
  <c r="O1258" i="33" s="1"/>
  <c r="H1378" i="33"/>
  <c r="B1378" i="33" s="1"/>
  <c r="H1124" i="33"/>
  <c r="B1124" i="33" s="1"/>
  <c r="H267" i="33"/>
  <c r="H716" i="33"/>
  <c r="P716" i="33" s="1"/>
  <c r="H1127" i="33"/>
  <c r="B1127" i="33" s="1"/>
  <c r="H1368" i="33"/>
  <c r="B1368" i="33" s="1"/>
  <c r="H481" i="33"/>
  <c r="H752" i="33"/>
  <c r="B752" i="33" s="1"/>
  <c r="H1059" i="33"/>
  <c r="B1059" i="33" s="1"/>
  <c r="H1448" i="33"/>
  <c r="H566" i="33"/>
  <c r="O566" i="33" s="1"/>
  <c r="H1375" i="33"/>
  <c r="H642" i="33"/>
  <c r="H1055" i="33"/>
  <c r="B1055" i="33" s="1"/>
  <c r="H631" i="33"/>
  <c r="H1100" i="33"/>
  <c r="P1100" i="33" s="1"/>
  <c r="H158" i="33"/>
  <c r="O158" i="33" s="1"/>
  <c r="H1415" i="33"/>
  <c r="H172" i="33"/>
  <c r="B172" i="33" s="1"/>
  <c r="H746" i="33"/>
  <c r="P746" i="33" s="1"/>
  <c r="H1357" i="33"/>
  <c r="B1357" i="33" s="1"/>
  <c r="H1431" i="33"/>
  <c r="P1431" i="33" s="1"/>
  <c r="H1508" i="33"/>
  <c r="H101" i="33"/>
  <c r="H1497" i="33"/>
  <c r="H915" i="33"/>
  <c r="H1159" i="33"/>
  <c r="O1159" i="33" s="1"/>
  <c r="H603" i="33"/>
  <c r="O603" i="33" s="1"/>
  <c r="H1183" i="33"/>
  <c r="B1183" i="33" s="1"/>
  <c r="H814" i="33"/>
  <c r="B814" i="33" s="1"/>
  <c r="H1168" i="33"/>
  <c r="B1168" i="33" s="1"/>
  <c r="H413" i="33"/>
  <c r="B413" i="33" s="1"/>
  <c r="H1289" i="33"/>
  <c r="H1292" i="33"/>
  <c r="H167" i="33"/>
  <c r="P167" i="33" s="1"/>
  <c r="H67" i="33"/>
  <c r="H249" i="33"/>
  <c r="B249" i="33" s="1"/>
  <c r="H954" i="33"/>
  <c r="B954" i="33" s="1"/>
  <c r="H1142" i="33"/>
  <c r="P1142" i="33" s="1"/>
  <c r="H240" i="33"/>
  <c r="H1387" i="33"/>
  <c r="B1387" i="33" s="1"/>
  <c r="H727" i="33"/>
  <c r="B727" i="33" s="1"/>
  <c r="H1403" i="33"/>
  <c r="H682" i="33"/>
  <c r="H1116" i="33"/>
  <c r="P1116" i="33" s="1"/>
  <c r="H1093" i="33"/>
  <c r="B1093" i="33" s="1"/>
  <c r="H77" i="33"/>
  <c r="H416" i="33"/>
  <c r="P416" i="33" s="1"/>
  <c r="H911" i="33"/>
  <c r="H181" i="33"/>
  <c r="P181" i="33" s="1"/>
  <c r="H896" i="33"/>
  <c r="P896" i="33" s="1"/>
  <c r="H68" i="33"/>
  <c r="B68" i="33" s="1"/>
  <c r="H734" i="33"/>
  <c r="H1476" i="33"/>
  <c r="O1476" i="33" s="1"/>
  <c r="H1359" i="33"/>
  <c r="B1359" i="33" s="1"/>
  <c r="H693" i="33"/>
  <c r="P693" i="33" s="1"/>
  <c r="H374" i="33"/>
  <c r="H1427" i="33"/>
  <c r="B1427" i="33" s="1"/>
  <c r="H589" i="33"/>
  <c r="B589" i="33" s="1"/>
  <c r="H456" i="33"/>
  <c r="B456" i="33" s="1"/>
  <c r="H48" i="33"/>
  <c r="H822" i="33"/>
  <c r="H821" i="33"/>
  <c r="B821" i="33" s="1"/>
  <c r="H1283" i="33"/>
  <c r="H1215" i="33"/>
  <c r="O1215" i="33" s="1"/>
  <c r="H157" i="33"/>
  <c r="P157" i="33" s="1"/>
  <c r="H1096" i="33"/>
  <c r="O1096" i="33" s="1"/>
  <c r="H1188" i="33"/>
  <c r="O1188" i="33" s="1"/>
  <c r="H1334" i="33"/>
  <c r="B1334" i="33" s="1"/>
  <c r="H1410" i="33"/>
  <c r="H726" i="33"/>
  <c r="P726" i="33" s="1"/>
  <c r="H963" i="33"/>
  <c r="H150" i="33"/>
  <c r="H1211" i="33"/>
  <c r="H360" i="33"/>
  <c r="O360" i="33" s="1"/>
  <c r="H522" i="33"/>
  <c r="B522" i="33" s="1"/>
  <c r="H479" i="33"/>
  <c r="P479" i="33" s="1"/>
  <c r="H258" i="33"/>
  <c r="P258" i="33" s="1"/>
  <c r="H1408" i="33"/>
  <c r="O1408" i="33" s="1"/>
  <c r="H314" i="33"/>
  <c r="O314" i="33" s="1"/>
  <c r="H171" i="33"/>
  <c r="H1107" i="33"/>
  <c r="O1107" i="33" s="1"/>
  <c r="H1086" i="33"/>
  <c r="H1081" i="33"/>
  <c r="O1081" i="33" s="1"/>
  <c r="H598" i="33"/>
  <c r="O598" i="33" s="1"/>
  <c r="H514" i="33"/>
  <c r="P514" i="33" s="1"/>
  <c r="H763" i="33"/>
  <c r="B763" i="33" s="1"/>
  <c r="H923" i="33"/>
  <c r="P923" i="33" s="1"/>
  <c r="H130" i="33"/>
  <c r="B130" i="33" s="1"/>
  <c r="H520" i="33"/>
  <c r="O520" i="33" s="1"/>
  <c r="H665" i="33"/>
  <c r="O665" i="33" s="1"/>
  <c r="H1411" i="33"/>
  <c r="B1411" i="33" s="1"/>
  <c r="H256" i="33"/>
  <c r="B256" i="33" s="1"/>
  <c r="H477" i="33"/>
  <c r="B477" i="33" s="1"/>
  <c r="H1512" i="33"/>
  <c r="O1512" i="33" s="1"/>
  <c r="H758" i="33"/>
  <c r="H28" i="33"/>
  <c r="H259" i="33"/>
  <c r="O259" i="33" s="1"/>
  <c r="H544" i="33"/>
  <c r="P544" i="33" s="1"/>
  <c r="H460" i="33"/>
  <c r="H444" i="33"/>
  <c r="B444" i="33" s="1"/>
  <c r="H1513" i="33"/>
  <c r="B1513" i="33" s="1"/>
  <c r="H1510" i="33"/>
  <c r="P1510" i="33" s="1"/>
  <c r="H780" i="33"/>
  <c r="P780" i="33" s="1"/>
  <c r="H1079" i="33"/>
  <c r="P1079" i="33" s="1"/>
  <c r="H565" i="33"/>
  <c r="H968" i="33"/>
  <c r="H1223" i="33"/>
  <c r="P1223" i="33" s="1"/>
  <c r="H1421" i="33"/>
  <c r="H1284" i="33"/>
  <c r="H1331" i="33"/>
  <c r="H1463" i="33"/>
  <c r="B1463" i="33" s="1"/>
  <c r="H786" i="33"/>
  <c r="H757" i="33"/>
  <c r="P757" i="33" s="1"/>
  <c r="H255" i="33"/>
  <c r="B255" i="33" s="1"/>
  <c r="H279" i="33"/>
  <c r="P279" i="33" s="1"/>
  <c r="H806" i="33"/>
  <c r="B806" i="33" s="1"/>
  <c r="H1342" i="33"/>
  <c r="P1342" i="33" s="1"/>
  <c r="H341" i="33"/>
  <c r="H317" i="33"/>
  <c r="H1315" i="33"/>
  <c r="H538" i="33"/>
  <c r="H138" i="33"/>
  <c r="P138" i="33" s="1"/>
  <c r="H741" i="33"/>
  <c r="P741" i="33" s="1"/>
  <c r="H358" i="33"/>
  <c r="P358" i="33" s="1"/>
  <c r="H78" i="33"/>
  <c r="H1456" i="33"/>
  <c r="P1456" i="33" s="1"/>
  <c r="H986" i="33"/>
  <c r="O986" i="33" s="1"/>
  <c r="H1236" i="33"/>
  <c r="P1236" i="33" s="1"/>
  <c r="H1169" i="33"/>
  <c r="O1169" i="33" s="1"/>
  <c r="H778" i="33"/>
  <c r="H230" i="33"/>
  <c r="H56" i="33"/>
  <c r="P56" i="33" s="1"/>
  <c r="H488" i="33"/>
  <c r="H1053" i="33"/>
  <c r="B1053" i="33" s="1"/>
  <c r="H667" i="33"/>
  <c r="B667" i="33" s="1"/>
  <c r="H1212" i="33"/>
  <c r="H395" i="33"/>
  <c r="O395" i="33" s="1"/>
  <c r="H690" i="33"/>
  <c r="B690" i="33" s="1"/>
  <c r="H581" i="33"/>
  <c r="P581" i="33" s="1"/>
  <c r="H244" i="33"/>
  <c r="O244" i="33" s="1"/>
  <c r="H155" i="33"/>
  <c r="P155" i="33" s="1"/>
  <c r="H1039" i="33"/>
  <c r="P1039" i="33" s="1"/>
  <c r="H1314" i="33"/>
  <c r="P1314" i="33" s="1"/>
  <c r="H617" i="33"/>
  <c r="H489" i="33"/>
  <c r="O489" i="33" s="1"/>
  <c r="H894" i="33"/>
  <c r="H184" i="33"/>
  <c r="O184" i="33" s="1"/>
  <c r="H1358" i="33"/>
  <c r="O1358" i="33" s="1"/>
  <c r="H630" i="33"/>
  <c r="O630" i="33" s="1"/>
  <c r="H1319" i="33"/>
  <c r="H270" i="33"/>
  <c r="O270" i="33" s="1"/>
  <c r="H713" i="33"/>
  <c r="O713" i="33" s="1"/>
  <c r="H754" i="33"/>
  <c r="H981" i="33"/>
  <c r="P981" i="33" s="1"/>
  <c r="H1024" i="33"/>
  <c r="H428" i="33"/>
  <c r="H274" i="33"/>
  <c r="P274" i="33" s="1"/>
  <c r="H1279" i="33"/>
  <c r="P1279" i="33" s="1"/>
  <c r="H1340" i="33"/>
  <c r="O1340" i="33" s="1"/>
  <c r="H1446" i="33"/>
  <c r="O1446" i="33" s="1"/>
  <c r="H568" i="33"/>
  <c r="B568" i="33" s="1"/>
  <c r="H1102" i="33"/>
  <c r="O1102" i="33" s="1"/>
  <c r="H1509" i="33"/>
  <c r="O1509" i="33" s="1"/>
  <c r="H937" i="33"/>
  <c r="H1044" i="33"/>
  <c r="P1044" i="33" s="1"/>
  <c r="H1520" i="33"/>
  <c r="H989" i="33"/>
  <c r="B989" i="33" s="1"/>
  <c r="H265" i="33"/>
  <c r="H619" i="33"/>
  <c r="H1237" i="33"/>
  <c r="O1237" i="33" s="1"/>
  <c r="H1210" i="33"/>
  <c r="B1210" i="33" s="1"/>
  <c r="H1005" i="33"/>
  <c r="P1005" i="33" s="1"/>
  <c r="H450" i="33"/>
  <c r="P450" i="33" s="1"/>
  <c r="H315" i="33"/>
  <c r="B315" i="33" s="1"/>
  <c r="H950" i="33"/>
  <c r="H1199" i="33"/>
  <c r="B1199" i="33" s="1"/>
  <c r="H1019" i="33"/>
  <c r="O1019" i="33" s="1"/>
  <c r="H1192" i="33"/>
  <c r="H1161" i="33"/>
  <c r="P1161" i="33" s="1"/>
  <c r="H60" i="33"/>
  <c r="H863" i="33"/>
  <c r="H1347" i="33"/>
  <c r="P1347" i="33" s="1"/>
  <c r="H55" i="33"/>
  <c r="O55" i="33" s="1"/>
  <c r="H311" i="33"/>
  <c r="B311" i="33" s="1"/>
  <c r="H51" i="33"/>
  <c r="P51" i="33" s="1"/>
  <c r="H536" i="33"/>
  <c r="B536" i="33" s="1"/>
  <c r="H160" i="33"/>
  <c r="O160" i="33" s="1"/>
  <c r="H672" i="33"/>
  <c r="B672" i="33" s="1"/>
  <c r="H847" i="33"/>
  <c r="O847" i="33" s="1"/>
  <c r="H234" i="33"/>
  <c r="B234" i="33" s="1"/>
  <c r="H1083" i="33"/>
  <c r="O1083" i="33" s="1"/>
  <c r="H1453" i="33"/>
  <c r="B1453" i="33" s="1"/>
  <c r="H969" i="33"/>
  <c r="H361" i="33"/>
  <c r="O361" i="33" s="1"/>
  <c r="H1255" i="33"/>
  <c r="P1255" i="33" s="1"/>
  <c r="H378" i="33"/>
  <c r="B378" i="33" s="1"/>
  <c r="H519" i="33"/>
  <c r="B519" i="33" s="1"/>
  <c r="H162" i="33"/>
  <c r="O162" i="33" s="1"/>
  <c r="H419" i="33"/>
  <c r="P419" i="33" s="1"/>
  <c r="H1070" i="33"/>
  <c r="H571" i="33"/>
  <c r="H119" i="33"/>
  <c r="H334" i="33"/>
  <c r="H676" i="33"/>
  <c r="H34" i="33"/>
  <c r="B34" i="33" s="1"/>
  <c r="H225" i="33"/>
  <c r="P225" i="33" s="1"/>
  <c r="H104" i="33"/>
  <c r="O104" i="33" s="1"/>
  <c r="H287" i="33"/>
  <c r="P287" i="33" s="1"/>
  <c r="H212" i="33"/>
  <c r="B212" i="33" s="1"/>
  <c r="H228" i="33"/>
  <c r="B228" i="33" s="1"/>
  <c r="H513" i="33"/>
  <c r="B513" i="33" s="1"/>
  <c r="H173" i="33"/>
  <c r="H634" i="33"/>
  <c r="H1313" i="33"/>
  <c r="O1313" i="33" s="1"/>
  <c r="H179" i="33"/>
  <c r="H455" i="33"/>
  <c r="H362" i="33"/>
  <c r="B362" i="33" s="1"/>
  <c r="H447" i="33"/>
  <c r="O447" i="33" s="1"/>
  <c r="H1278" i="33"/>
  <c r="H1136" i="33"/>
  <c r="P1136" i="33" s="1"/>
  <c r="H1417" i="33"/>
  <c r="P1417" i="33" s="1"/>
  <c r="H295" i="33"/>
  <c r="H1004" i="33"/>
  <c r="B1004" i="33" s="1"/>
  <c r="H662" i="33"/>
  <c r="O662" i="33" s="1"/>
  <c r="H142" i="33"/>
  <c r="H1177" i="33"/>
  <c r="P1177" i="33" s="1"/>
  <c r="H844" i="33"/>
  <c r="H953" i="33"/>
  <c r="H805" i="33"/>
  <c r="H151" i="33"/>
  <c r="P151" i="33" s="1"/>
  <c r="H563" i="33"/>
  <c r="B563" i="33" s="1"/>
  <c r="H709" i="33"/>
  <c r="H180" i="33"/>
  <c r="H1205" i="33"/>
  <c r="B1205" i="33" s="1"/>
  <c r="H297" i="33"/>
  <c r="B297" i="33" s="1"/>
  <c r="H280" i="33"/>
  <c r="H1318" i="33"/>
  <c r="P1318" i="33" s="1"/>
  <c r="H935" i="33"/>
  <c r="B935" i="33" s="1"/>
  <c r="H1374" i="33"/>
  <c r="H978" i="33"/>
  <c r="H1252" i="33"/>
  <c r="O1252" i="33" s="1"/>
  <c r="H448" i="33"/>
  <c r="O448" i="33" s="1"/>
  <c r="H1113" i="33"/>
  <c r="B1113" i="33" s="1"/>
  <c r="H762" i="33"/>
  <c r="B762" i="33" s="1"/>
  <c r="H1045" i="33"/>
  <c r="P1045" i="33" s="1"/>
  <c r="H1434" i="33"/>
  <c r="H626" i="33"/>
  <c r="P626" i="33" s="1"/>
  <c r="H962" i="33"/>
  <c r="O962" i="33" s="1"/>
  <c r="H815" i="33"/>
  <c r="H128" i="33"/>
  <c r="O128" i="33" s="1"/>
  <c r="H1180" i="33"/>
  <c r="B1180" i="33" s="1"/>
  <c r="H177" i="33"/>
  <c r="B177" i="33" s="1"/>
  <c r="H723" i="33"/>
  <c r="O723" i="33" s="1"/>
  <c r="H1193" i="33"/>
  <c r="B1193" i="33" s="1"/>
  <c r="H429" i="33"/>
  <c r="P429" i="33" s="1"/>
  <c r="H1412" i="33"/>
  <c r="P1412" i="33" s="1"/>
  <c r="H523" i="33"/>
  <c r="P523" i="33" s="1"/>
  <c r="H296" i="33"/>
  <c r="O296" i="33" s="1"/>
  <c r="H1151" i="33"/>
  <c r="P1151" i="33" s="1"/>
  <c r="H81" i="33"/>
  <c r="B81" i="33" s="1"/>
  <c r="H1419" i="33"/>
  <c r="B1419" i="33" s="1"/>
  <c r="H535" i="33"/>
  <c r="B535" i="33" s="1"/>
  <c r="H43" i="33"/>
  <c r="H427" i="33"/>
  <c r="H908" i="33"/>
  <c r="P908" i="33" s="1"/>
  <c r="H1218" i="33"/>
  <c r="B1218" i="33" s="1"/>
  <c r="H187" i="33"/>
  <c r="P187" i="33" s="1"/>
  <c r="H654" i="33"/>
  <c r="O654" i="33" s="1"/>
  <c r="H1247" i="33"/>
  <c r="H988" i="33"/>
  <c r="O988" i="33" s="1"/>
  <c r="H753" i="33"/>
  <c r="B753" i="33" s="1"/>
  <c r="H692" i="33"/>
  <c r="B692" i="33" s="1"/>
  <c r="H1201" i="33"/>
  <c r="B1201" i="33" s="1"/>
  <c r="H303" i="33"/>
  <c r="H848" i="33"/>
  <c r="P848" i="33" s="1"/>
  <c r="H117" i="33"/>
  <c r="H1370" i="33"/>
  <c r="H860" i="33"/>
  <c r="P860" i="33" s="1"/>
  <c r="H1126" i="33"/>
  <c r="B1126" i="33" s="1"/>
  <c r="H1430" i="33"/>
  <c r="O1430" i="33" s="1"/>
  <c r="H1119" i="33"/>
  <c r="P1119" i="33" s="1"/>
  <c r="H1322" i="33"/>
  <c r="O1322" i="33" s="1"/>
  <c r="H1195" i="33"/>
  <c r="B1195" i="33" s="1"/>
  <c r="H768" i="33"/>
  <c r="O768" i="33" s="1"/>
  <c r="H677" i="33"/>
  <c r="P677" i="33" s="1"/>
  <c r="H1348" i="33"/>
  <c r="H1074" i="33"/>
  <c r="H1011" i="33"/>
  <c r="H241" i="33"/>
  <c r="H559" i="33"/>
  <c r="B559" i="33" s="1"/>
  <c r="H106" i="33"/>
  <c r="P106" i="33" s="1"/>
  <c r="H116" i="33"/>
  <c r="B116" i="33" s="1"/>
  <c r="H409" i="33"/>
  <c r="H1269" i="33"/>
  <c r="P1269" i="33" s="1"/>
  <c r="H1240" i="33"/>
  <c r="O1240" i="33" s="1"/>
  <c r="H641" i="33"/>
  <c r="P641" i="33" s="1"/>
  <c r="H1447" i="33"/>
  <c r="O1447" i="33" s="1"/>
  <c r="H891" i="33"/>
  <c r="H1485" i="33"/>
  <c r="H1326" i="33"/>
  <c r="H219" i="33"/>
  <c r="H1251" i="33"/>
  <c r="H1439" i="33"/>
  <c r="O1439" i="33" s="1"/>
  <c r="H914" i="33"/>
  <c r="H1184" i="33"/>
  <c r="H1046" i="33"/>
  <c r="H705" i="33"/>
  <c r="B705" i="33" s="1"/>
  <c r="H543" i="33"/>
  <c r="O543" i="33" s="1"/>
  <c r="H1206" i="33"/>
  <c r="O1206" i="33" s="1"/>
  <c r="H635" i="33"/>
  <c r="P635" i="33" s="1"/>
  <c r="H1099" i="33"/>
  <c r="B1099" i="33" s="1"/>
  <c r="H1479" i="33"/>
  <c r="H1482" i="33"/>
  <c r="P1482" i="33" s="1"/>
  <c r="H650" i="33"/>
  <c r="P650" i="33" s="1"/>
  <c r="H842" i="33"/>
  <c r="P842" i="33" s="1"/>
  <c r="H1224" i="33"/>
  <c r="B1224" i="33" s="1"/>
  <c r="H985" i="33"/>
  <c r="H744" i="33"/>
  <c r="O744" i="33" s="1"/>
  <c r="H1265" i="33"/>
  <c r="H583" i="33"/>
  <c r="O583" i="33" s="1"/>
  <c r="H237" i="33"/>
  <c r="P237" i="33" s="1"/>
  <c r="H59" i="33"/>
  <c r="P59" i="33" s="1"/>
  <c r="H1040" i="33"/>
  <c r="H1418" i="33"/>
  <c r="P1418" i="33" s="1"/>
  <c r="H1267" i="33"/>
  <c r="H1369" i="33"/>
  <c r="O1369" i="33" s="1"/>
  <c r="H611" i="33"/>
  <c r="O611" i="33" s="1"/>
  <c r="H1518" i="33"/>
  <c r="P1518" i="33" s="1"/>
  <c r="H206" i="33"/>
  <c r="P206" i="33" s="1"/>
  <c r="H627" i="33"/>
  <c r="H50" i="33"/>
  <c r="P50" i="33" s="1"/>
  <c r="H1461" i="33"/>
  <c r="B1461" i="33" s="1"/>
  <c r="H733" i="33"/>
  <c r="H999" i="33"/>
  <c r="O999" i="33" s="1"/>
  <c r="H143" i="33"/>
  <c r="H502" i="33"/>
  <c r="H728" i="33"/>
  <c r="H293" i="33"/>
  <c r="H1386" i="33"/>
  <c r="B1386" i="33" s="1"/>
  <c r="H1324" i="33"/>
  <c r="B1324" i="33" s="1"/>
  <c r="H411" i="33"/>
  <c r="P411" i="33" s="1"/>
  <c r="H182" i="33"/>
  <c r="O182" i="33" s="1"/>
  <c r="H707" i="33"/>
  <c r="P707" i="33" s="1"/>
  <c r="H275" i="33"/>
  <c r="H655" i="33"/>
  <c r="O655" i="33" s="1"/>
  <c r="H1013" i="33"/>
  <c r="H1122" i="33"/>
  <c r="H579" i="33"/>
  <c r="P579" i="33" s="1"/>
  <c r="H852" i="33"/>
  <c r="H278" i="33"/>
  <c r="O278" i="33" s="1"/>
  <c r="H380" i="33"/>
  <c r="B380" i="33" s="1"/>
  <c r="H1384" i="33"/>
  <c r="H1496" i="33"/>
  <c r="H349" i="33"/>
  <c r="B349" i="33" s="1"/>
  <c r="H40" i="33"/>
  <c r="O40" i="33" s="1"/>
  <c r="H1174" i="33"/>
  <c r="O1174" i="33" s="1"/>
  <c r="H1402" i="33"/>
  <c r="H965" i="33"/>
  <c r="H1449" i="33"/>
  <c r="P1449" i="33" s="1"/>
  <c r="H183" i="33"/>
  <c r="H769" i="33"/>
  <c r="H1350" i="33"/>
  <c r="P1350" i="33" s="1"/>
  <c r="H1106" i="33"/>
  <c r="B1106" i="33" s="1"/>
  <c r="H440" i="33"/>
  <c r="H517" i="33"/>
  <c r="O517" i="33" s="1"/>
  <c r="H1268" i="33"/>
  <c r="B1268" i="33" s="1"/>
  <c r="H545" i="33"/>
  <c r="P545" i="33" s="1"/>
  <c r="H1288" i="33"/>
  <c r="P1288" i="33" s="1"/>
  <c r="H400" i="33"/>
  <c r="H1130" i="33"/>
  <c r="O1130" i="33" s="1"/>
  <c r="H819" i="33"/>
  <c r="B819" i="33" s="1"/>
  <c r="H203" i="33"/>
  <c r="H486" i="33"/>
  <c r="H620" i="33"/>
  <c r="H221" i="33"/>
  <c r="H1428" i="33"/>
  <c r="P1428" i="33" s="1"/>
  <c r="H1115" i="33"/>
  <c r="O1115" i="33" s="1"/>
  <c r="H1416" i="33"/>
  <c r="P1416" i="33" s="1"/>
  <c r="H974" i="33"/>
  <c r="B974" i="33" s="1"/>
  <c r="H770" i="33"/>
  <c r="H1111" i="33"/>
  <c r="H1470" i="33"/>
  <c r="H742" i="33"/>
  <c r="B742" i="33" s="1"/>
  <c r="H250" i="33"/>
  <c r="H1451" i="33"/>
  <c r="H904" i="33"/>
  <c r="H736" i="33"/>
  <c r="B736" i="33" s="1"/>
  <c r="H340" i="33"/>
  <c r="B340" i="33" s="1"/>
  <c r="H1425" i="33"/>
  <c r="B1425" i="33" s="1"/>
  <c r="H1309" i="33"/>
  <c r="P1309" i="33" s="1"/>
  <c r="H527" i="33"/>
  <c r="H1388" i="33"/>
  <c r="H1132" i="33"/>
  <c r="O1132" i="33" s="1"/>
  <c r="H853" i="33"/>
  <c r="H1304" i="33"/>
  <c r="P1304" i="33" s="1"/>
  <c r="H976" i="33"/>
  <c r="H784" i="33"/>
  <c r="H1495" i="33"/>
  <c r="H1025" i="33"/>
  <c r="H980" i="33"/>
  <c r="H1009" i="33"/>
  <c r="O1009" i="33" s="1"/>
  <c r="H1035" i="33"/>
  <c r="B1035" i="33" s="1"/>
  <c r="H586" i="33"/>
  <c r="O586" i="33" s="1"/>
  <c r="H285" i="33"/>
  <c r="B285" i="33" s="1"/>
  <c r="H1445" i="33"/>
  <c r="O1445" i="33" s="1"/>
  <c r="H602" i="33"/>
  <c r="H799" i="33"/>
  <c r="B799" i="33" s="1"/>
  <c r="H262" i="33"/>
  <c r="H500" i="33"/>
  <c r="B500" i="33" s="1"/>
  <c r="H613" i="33"/>
  <c r="B613" i="33" s="1"/>
  <c r="H1178" i="33"/>
  <c r="P1178" i="33" s="1"/>
  <c r="H453" i="33"/>
  <c r="B453" i="33" s="1"/>
  <c r="H1329" i="33"/>
  <c r="O1329" i="33" s="1"/>
  <c r="H376" i="33"/>
  <c r="P376" i="33" s="1"/>
  <c r="H1084" i="33"/>
  <c r="B1084" i="33" s="1"/>
  <c r="H861" i="33"/>
  <c r="P861" i="33" s="1"/>
  <c r="H761" i="33"/>
  <c r="H235" i="33"/>
  <c r="H1337" i="33"/>
  <c r="O1337" i="33" s="1"/>
  <c r="H593" i="33"/>
  <c r="H1114" i="33"/>
  <c r="P1114" i="33" s="1"/>
  <c r="H588" i="33"/>
  <c r="H422" i="33"/>
  <c r="P422" i="33" s="1"/>
  <c r="H1339" i="33"/>
  <c r="P1339" i="33" s="1"/>
  <c r="H1282" i="33"/>
  <c r="O1282" i="33" s="1"/>
  <c r="H827" i="33"/>
  <c r="P827" i="33" s="1"/>
  <c r="H27" i="33"/>
  <c r="P27" i="33" s="1"/>
  <c r="H604" i="33"/>
  <c r="H673" i="33"/>
  <c r="H439" i="33"/>
  <c r="H674" i="33"/>
  <c r="H147" i="33"/>
  <c r="H70" i="33"/>
  <c r="H480" i="33"/>
  <c r="P480" i="33" s="1"/>
  <c r="H855" i="33"/>
  <c r="P855" i="33" s="1"/>
  <c r="H1432" i="33"/>
  <c r="P1432" i="33" s="1"/>
  <c r="H381" i="33"/>
  <c r="O381" i="33" s="1"/>
  <c r="H921" i="33"/>
  <c r="H684" i="33"/>
  <c r="O684" i="33" s="1"/>
  <c r="H141" i="33"/>
  <c r="H290" i="33"/>
  <c r="B290" i="33" s="1"/>
  <c r="H755" i="33"/>
  <c r="O755" i="33" s="1"/>
  <c r="H289" i="33"/>
  <c r="B289" i="33" s="1"/>
  <c r="H1085" i="33"/>
  <c r="H231" i="33"/>
  <c r="H1043" i="33"/>
  <c r="O1043" i="33" s="1"/>
  <c r="H113" i="33"/>
  <c r="P113" i="33" s="1"/>
  <c r="H1137" i="33"/>
  <c r="P1137" i="33" s="1"/>
  <c r="H1297" i="33"/>
  <c r="B1297" i="33" s="1"/>
  <c r="H350" i="33"/>
  <c r="H871" i="33"/>
  <c r="B871" i="33" s="1"/>
  <c r="H98" i="33"/>
  <c r="B98" i="33" s="1"/>
  <c r="H469" i="33"/>
  <c r="P469" i="33" s="1"/>
  <c r="H1182" i="33"/>
  <c r="H1152" i="33"/>
  <c r="H1060" i="33"/>
  <c r="H1437" i="33"/>
  <c r="H864" i="33"/>
  <c r="O864" i="33" s="1"/>
  <c r="H903" i="33"/>
  <c r="O903" i="33" s="1"/>
  <c r="H432" i="33"/>
  <c r="B432" i="33" s="1"/>
  <c r="H62" i="33"/>
  <c r="O62" i="33" s="1"/>
  <c r="H217" i="33"/>
  <c r="P217" i="33" s="1"/>
  <c r="H393" i="33"/>
  <c r="H1490" i="33"/>
  <c r="B1490" i="33" s="1"/>
  <c r="H224" i="33"/>
  <c r="B224" i="33" s="1"/>
  <c r="H390" i="33"/>
  <c r="B390" i="33" s="1"/>
  <c r="H1172" i="33"/>
  <c r="H216" i="33"/>
  <c r="H229" i="33"/>
  <c r="O229" i="33" s="1"/>
  <c r="H792" i="33"/>
  <c r="H1321" i="33"/>
  <c r="H932" i="33"/>
  <c r="B932" i="33" s="1"/>
  <c r="H1414" i="33"/>
  <c r="H20" i="33"/>
  <c r="H75" i="33"/>
  <c r="B75" i="33" s="1"/>
  <c r="H149" i="33"/>
  <c r="H1129" i="33"/>
  <c r="P1129" i="33" s="1"/>
  <c r="H533" i="33"/>
  <c r="B533" i="33" s="1"/>
  <c r="H425" i="33"/>
  <c r="H1069" i="33"/>
  <c r="H795" i="33"/>
  <c r="B795" i="33" s="1"/>
  <c r="H1464" i="33"/>
  <c r="B1464" i="33" s="1"/>
  <c r="H94" i="33"/>
  <c r="B94" i="33" s="1"/>
  <c r="H803" i="33"/>
  <c r="H1080" i="33"/>
  <c r="B1080" i="33" s="1"/>
  <c r="H651" i="33"/>
  <c r="P651" i="33" s="1"/>
  <c r="H854" i="33"/>
  <c r="P854" i="33" s="1"/>
  <c r="H1400" i="33"/>
  <c r="O1400" i="33" s="1"/>
  <c r="H1078" i="33"/>
  <c r="B1078" i="33" s="1"/>
  <c r="H18" i="33"/>
  <c r="P18" i="33" s="1"/>
  <c r="H1031" i="33"/>
  <c r="P1031" i="33" s="1"/>
  <c r="H305" i="33"/>
  <c r="H392" i="33"/>
  <c r="H1243" i="33"/>
  <c r="H1095" i="33"/>
  <c r="H629" i="33"/>
  <c r="B629" i="33" s="1"/>
  <c r="H302" i="33"/>
  <c r="B302" i="33" s="1"/>
  <c r="H339" i="33"/>
  <c r="B339" i="33" s="1"/>
  <c r="H354" i="33"/>
  <c r="P354" i="33" s="1"/>
  <c r="H1238" i="33"/>
  <c r="H1429" i="33"/>
  <c r="H105" i="33"/>
  <c r="H1098" i="33"/>
  <c r="H1121" i="33"/>
  <c r="H284" i="33"/>
  <c r="H1128" i="33"/>
  <c r="O1128" i="33" s="1"/>
  <c r="H103" i="33"/>
  <c r="P103" i="33" s="1"/>
  <c r="H335" i="33"/>
  <c r="O335" i="33" s="1"/>
  <c r="H1171" i="33"/>
  <c r="O1171" i="33" s="1"/>
  <c r="H888" i="33"/>
  <c r="H189" i="33"/>
  <c r="P189" i="33" s="1"/>
  <c r="H1401" i="33"/>
  <c r="O1401" i="33" s="1"/>
  <c r="H515" i="33"/>
  <c r="H32" i="33"/>
  <c r="P32" i="33" s="1"/>
  <c r="H45" i="33"/>
  <c r="O45" i="33" s="1"/>
  <c r="H1229" i="33"/>
  <c r="H245" i="33"/>
  <c r="H1226" i="33"/>
  <c r="P1226" i="33" s="1"/>
  <c r="H430" i="33"/>
  <c r="O430" i="33" s="1"/>
  <c r="H1225" i="33"/>
  <c r="P1225" i="33" s="1"/>
  <c r="H1143" i="33"/>
  <c r="B1143" i="33" s="1"/>
  <c r="H118" i="33"/>
  <c r="B118" i="33" s="1"/>
  <c r="H927" i="33"/>
  <c r="B927" i="33" s="1"/>
  <c r="H1257" i="33"/>
  <c r="P1257" i="33" s="1"/>
  <c r="H829" i="33"/>
  <c r="O829" i="33" s="1"/>
  <c r="H344" i="33"/>
  <c r="H41" i="33"/>
  <c r="H342" i="33"/>
  <c r="H607" i="33"/>
  <c r="H120" i="33"/>
  <c r="B120" i="33" s="1"/>
  <c r="H396" i="33"/>
  <c r="P396" i="33" s="1"/>
  <c r="H204" i="33"/>
  <c r="O204" i="33" s="1"/>
  <c r="H1473" i="33"/>
  <c r="B1473" i="33" s="1"/>
  <c r="H812" i="33"/>
  <c r="B812" i="33" s="1"/>
  <c r="H283" i="33"/>
  <c r="B283" i="33" s="1"/>
  <c r="H1426" i="33"/>
  <c r="O1426" i="33" s="1"/>
  <c r="H1216" i="33"/>
  <c r="P1216" i="33" s="1"/>
  <c r="H995" i="33"/>
  <c r="P995" i="33" s="1"/>
  <c r="H1233" i="33"/>
  <c r="H1505" i="33"/>
  <c r="H675" i="33"/>
  <c r="H1063" i="33"/>
  <c r="P1063" i="33" s="1"/>
  <c r="H501" i="33"/>
  <c r="O501" i="33" s="1"/>
  <c r="H90" i="33"/>
  <c r="P90" i="33" s="1"/>
  <c r="H1221" i="33"/>
  <c r="H277" i="33"/>
  <c r="O277" i="33" s="1"/>
  <c r="H15" i="33"/>
  <c r="B15" i="33" s="1"/>
  <c r="H1295" i="33"/>
  <c r="B1295" i="33" s="1"/>
  <c r="H309" i="33"/>
  <c r="P309" i="33" s="1"/>
  <c r="H764" i="33"/>
  <c r="P764" i="33" s="1"/>
  <c r="H1260" i="33"/>
  <c r="H1140" i="33"/>
  <c r="H874" i="33"/>
  <c r="H1181" i="33"/>
  <c r="P1181" i="33" s="1"/>
  <c r="H386" i="33"/>
  <c r="B386" i="33" s="1"/>
  <c r="H1356" i="33"/>
  <c r="O1356" i="33" s="1"/>
  <c r="H1361" i="33"/>
  <c r="P1361" i="33" s="1"/>
  <c r="H16" i="33"/>
  <c r="P16" i="33" s="1"/>
  <c r="H993" i="33"/>
  <c r="P993" i="33" s="1"/>
  <c r="H144" i="33"/>
  <c r="B144" i="33" s="1"/>
  <c r="H331" i="33"/>
  <c r="B331" i="33" s="1"/>
  <c r="H96" i="33"/>
  <c r="H938" i="33"/>
  <c r="H1220" i="33"/>
  <c r="H1377" i="33"/>
  <c r="H724" i="33"/>
  <c r="O724" i="33" s="1"/>
  <c r="H686" i="33"/>
  <c r="H168" i="33"/>
  <c r="O168" i="33" s="1"/>
  <c r="H895" i="33"/>
  <c r="H977" i="33"/>
  <c r="P977" i="33" s="1"/>
  <c r="H846" i="33"/>
  <c r="B846" i="33" s="1"/>
  <c r="H873" i="33"/>
  <c r="H584" i="33"/>
  <c r="H1029" i="33"/>
  <c r="P1029" i="33" s="1"/>
  <c r="H61" i="33"/>
  <c r="H1041" i="33"/>
  <c r="P1041" i="33" s="1"/>
  <c r="H1366" i="33"/>
  <c r="H324" i="33"/>
  <c r="P324" i="33" s="1"/>
  <c r="H1134" i="33"/>
  <c r="B1134" i="33" s="1"/>
  <c r="H656" i="33"/>
  <c r="H1208" i="33"/>
  <c r="B1208" i="33" s="1"/>
  <c r="H1522" i="33"/>
  <c r="H82" i="33"/>
  <c r="P82" i="33" s="1"/>
  <c r="H57" i="33"/>
  <c r="P57" i="33" s="1"/>
  <c r="H833" i="33"/>
  <c r="B833" i="33" s="1"/>
  <c r="H471" i="33"/>
  <c r="B471" i="33" s="1"/>
  <c r="H185" i="33"/>
  <c r="O185" i="33" s="1"/>
  <c r="H316" i="33"/>
  <c r="H99" i="33"/>
  <c r="P99" i="33" s="1"/>
  <c r="H286" i="33"/>
  <c r="O286" i="33" s="1"/>
  <c r="H494" i="33"/>
  <c r="B494" i="33" s="1"/>
  <c r="H696" i="33"/>
  <c r="H1016" i="33"/>
  <c r="O1016" i="33" s="1"/>
  <c r="H445" i="33"/>
  <c r="B445" i="33" s="1"/>
  <c r="H1057" i="33"/>
  <c r="O1057" i="33" s="1"/>
  <c r="H1263" i="33"/>
  <c r="B1263" i="33" s="1"/>
  <c r="H1305" i="33"/>
  <c r="H478" i="33"/>
  <c r="O478" i="33" s="1"/>
  <c r="H1141" i="33"/>
  <c r="O1141" i="33" s="1"/>
  <c r="H352" i="33"/>
  <c r="H87" i="33"/>
  <c r="H1228" i="33"/>
  <c r="H511" i="33"/>
  <c r="O511" i="33" s="1"/>
  <c r="H195" i="33"/>
  <c r="H1344" i="33"/>
  <c r="B1344" i="33" s="1"/>
  <c r="H236" i="33"/>
  <c r="B236" i="33" s="1"/>
  <c r="H408" i="33"/>
  <c r="O408" i="33" s="1"/>
  <c r="H714" i="33"/>
  <c r="P714" i="33" s="1"/>
  <c r="H1245" i="33"/>
  <c r="O1245" i="33" s="1"/>
  <c r="H442" i="33"/>
  <c r="O442" i="33" s="1"/>
  <c r="H26" i="33"/>
  <c r="P26" i="33" s="1"/>
  <c r="H1249" i="33"/>
  <c r="H1296" i="33"/>
  <c r="H1277" i="33"/>
  <c r="B1277" i="33" s="1"/>
  <c r="H1075" i="33"/>
  <c r="H330" i="33"/>
  <c r="O330" i="33" s="1"/>
  <c r="H794" i="33"/>
  <c r="H994" i="33"/>
  <c r="H1071" i="33"/>
  <c r="P1071" i="33" s="1"/>
  <c r="H625" i="33"/>
  <c r="B625" i="33" s="1"/>
  <c r="H1438" i="33"/>
  <c r="O1438" i="33" s="1"/>
  <c r="H1190" i="33"/>
  <c r="H906" i="33"/>
  <c r="B906" i="33" s="1"/>
  <c r="H804" i="33"/>
  <c r="H808" i="33"/>
  <c r="H372" i="33"/>
  <c r="O372" i="33" s="1"/>
  <c r="H384" i="33"/>
  <c r="P384" i="33" s="1"/>
  <c r="H247" i="33"/>
  <c r="P247" i="33" s="1"/>
  <c r="H798" i="33"/>
  <c r="H65" i="33"/>
  <c r="O65" i="33" s="1"/>
  <c r="H261" i="33"/>
  <c r="O261" i="33" s="1"/>
  <c r="H1306" i="33"/>
  <c r="O1306" i="33" s="1"/>
  <c r="H406" i="33"/>
  <c r="B406" i="33" s="1"/>
  <c r="H1256" i="33"/>
  <c r="O1256" i="33" s="1"/>
  <c r="H492" i="33"/>
  <c r="P492" i="33" s="1"/>
  <c r="H669" i="33"/>
  <c r="H884" i="33"/>
  <c r="P884" i="33" s="1"/>
  <c r="H534" i="33"/>
  <c r="H867" i="33"/>
  <c r="P867" i="33" s="1"/>
  <c r="H357" i="33"/>
  <c r="H1056" i="33"/>
  <c r="H1219" i="33"/>
  <c r="B1219" i="33" s="1"/>
  <c r="H916" i="33"/>
  <c r="H388" i="33"/>
  <c r="P388" i="33" s="1"/>
  <c r="H145" i="33"/>
  <c r="P145" i="33" s="1"/>
  <c r="H102" i="33"/>
  <c r="O102" i="33" s="1"/>
  <c r="H1299" i="33"/>
  <c r="H85" i="33"/>
  <c r="H223" i="33"/>
  <c r="H553" i="33"/>
  <c r="B553" i="33" s="1"/>
  <c r="H140" i="33"/>
  <c r="P140" i="33" s="1"/>
  <c r="H299" i="33"/>
  <c r="O299" i="33" s="1"/>
  <c r="H307" i="33"/>
  <c r="B307" i="33" s="1"/>
  <c r="H1395" i="33"/>
  <c r="H616" i="33"/>
  <c r="H328" i="33"/>
  <c r="H401" i="33"/>
  <c r="O401" i="33" s="1"/>
  <c r="H1364" i="33"/>
  <c r="P1364" i="33" s="1"/>
  <c r="H688" i="33"/>
  <c r="O688" i="33" s="1"/>
  <c r="H1097" i="33"/>
  <c r="H925" i="33"/>
  <c r="P925" i="33" s="1"/>
  <c r="H929" i="33"/>
  <c r="B929" i="33" s="1"/>
  <c r="H573" i="33"/>
  <c r="O573" i="33" s="1"/>
  <c r="H1047" i="33"/>
  <c r="H1276" i="33"/>
  <c r="O1276" i="33" s="1"/>
  <c r="H1104" i="33"/>
  <c r="H574" i="33"/>
  <c r="O574" i="33" s="1"/>
  <c r="H346" i="33"/>
  <c r="B346" i="33" s="1"/>
  <c r="H823" i="33"/>
  <c r="H91" i="33"/>
  <c r="H1198" i="33"/>
  <c r="B1198" i="33" s="1"/>
  <c r="H132" i="33"/>
  <c r="H496" i="33"/>
  <c r="H1311" i="33"/>
  <c r="B1311" i="33" s="1"/>
  <c r="H135" i="33"/>
  <c r="O135" i="33" s="1"/>
  <c r="H934" i="33"/>
  <c r="H333" i="33"/>
  <c r="H834" i="33"/>
  <c r="O834" i="33" s="1"/>
  <c r="H463" i="33"/>
  <c r="H585" i="33"/>
  <c r="O585" i="33" s="1"/>
  <c r="H1475" i="33"/>
  <c r="H326" i="33"/>
  <c r="P326" i="33" s="1"/>
  <c r="H457" i="33"/>
  <c r="O457" i="33" s="1"/>
  <c r="H1026" i="33"/>
  <c r="H943" i="33"/>
  <c r="H1511" i="33"/>
  <c r="O1511" i="33" s="1"/>
  <c r="H410" i="33"/>
  <c r="P410" i="33" s="1"/>
  <c r="H52" i="33"/>
  <c r="B52" i="33" s="1"/>
  <c r="H689" i="33"/>
  <c r="P689" i="33" s="1"/>
  <c r="H1164" i="33"/>
  <c r="P1164" i="33" s="1"/>
  <c r="H193" i="33"/>
  <c r="O193" i="33" s="1"/>
  <c r="H238" i="33"/>
  <c r="B238" i="33" s="1"/>
  <c r="H198" i="33"/>
  <c r="H663" i="33"/>
  <c r="B663" i="33" s="1"/>
  <c r="H1207" i="33"/>
  <c r="H1365" i="33"/>
  <c r="H660" i="33"/>
  <c r="H1389" i="33"/>
  <c r="P1389" i="33" s="1"/>
  <c r="H1478" i="33"/>
  <c r="O1478" i="33" s="1"/>
  <c r="H862" i="33"/>
  <c r="P862" i="33" s="1"/>
  <c r="H383" i="33"/>
  <c r="P383" i="33" s="1"/>
  <c r="H454" i="33"/>
  <c r="O454" i="33" s="1"/>
  <c r="H260" i="33"/>
  <c r="H1293" i="33"/>
  <c r="O1293" i="33" s="1"/>
  <c r="H1272" i="33"/>
  <c r="H498" i="33"/>
  <c r="B498" i="33" s="1"/>
  <c r="H17" i="33"/>
  <c r="P17" i="33" s="1"/>
  <c r="H458" i="33"/>
  <c r="H537" i="33"/>
  <c r="H1469" i="33"/>
  <c r="B1469" i="33" s="1"/>
  <c r="H683" i="33"/>
  <c r="O683" i="33" s="1"/>
  <c r="H1105" i="33"/>
  <c r="B1105" i="33" s="1"/>
  <c r="H766" i="33"/>
  <c r="B766" i="33" s="1"/>
  <c r="H699" i="33"/>
  <c r="P699" i="33" s="1"/>
  <c r="H624" i="33"/>
  <c r="B624" i="33" s="1"/>
  <c r="H111" i="33"/>
  <c r="B111" i="33" s="1"/>
  <c r="H387" i="33"/>
  <c r="B387" i="33" s="1"/>
  <c r="H124" i="33"/>
  <c r="H948" i="33"/>
  <c r="H1090" i="33"/>
  <c r="H1094" i="33"/>
  <c r="P1094" i="33" s="1"/>
  <c r="H796" i="33"/>
  <c r="P796" i="33" s="1"/>
  <c r="H1175" i="33"/>
  <c r="H747" i="33"/>
  <c r="B747" i="33" s="1"/>
  <c r="H567" i="33"/>
  <c r="P567" i="33" s="1"/>
  <c r="H1062" i="33"/>
  <c r="H399" i="33"/>
  <c r="O399" i="33" s="1"/>
  <c r="H1148" i="33"/>
  <c r="P1148" i="33" s="1"/>
  <c r="H1264" i="33"/>
  <c r="B1264" i="33" s="1"/>
  <c r="H1000" i="33"/>
  <c r="H251" i="33"/>
  <c r="O251" i="33" s="1"/>
  <c r="H397" i="33"/>
  <c r="H1189" i="33"/>
  <c r="H1423" i="33"/>
  <c r="O1423" i="33" s="1"/>
  <c r="H369" i="33"/>
  <c r="O369" i="33" s="1"/>
  <c r="H31" i="33"/>
  <c r="P31" i="33" s="1"/>
  <c r="H1222" i="33"/>
  <c r="H532" i="33"/>
  <c r="B532" i="33" s="1"/>
  <c r="H407" i="33"/>
  <c r="B407" i="33" s="1"/>
  <c r="H685" i="33"/>
  <c r="B685" i="33" s="1"/>
  <c r="H931" i="33"/>
  <c r="P931" i="33" s="1"/>
  <c r="H35" i="33"/>
  <c r="O35" i="33" s="1"/>
  <c r="H431" i="33"/>
  <c r="H452" i="33"/>
  <c r="H1290" i="33"/>
  <c r="O1290" i="33" s="1"/>
  <c r="H946" i="33"/>
  <c r="O946" i="33" s="1"/>
  <c r="H1379" i="33"/>
  <c r="O1379" i="33" s="1"/>
  <c r="H653" i="33"/>
  <c r="P653" i="33" s="1"/>
  <c r="H909" i="33"/>
  <c r="H1018" i="33"/>
  <c r="P1018" i="33" s="1"/>
  <c r="H467" i="33"/>
  <c r="P467" i="33" s="1"/>
  <c r="H282" i="33"/>
  <c r="B282" i="33" s="1"/>
  <c r="H218" i="33"/>
  <c r="O218" i="33" s="1"/>
  <c r="H497" i="33"/>
  <c r="P497" i="33" s="1"/>
  <c r="H1325" i="33"/>
  <c r="H1266" i="33"/>
  <c r="H269" i="33"/>
  <c r="H1300" i="33"/>
  <c r="O1300" i="33" s="1"/>
  <c r="H484" i="33"/>
  <c r="P484" i="33" s="1"/>
  <c r="H1303" i="33"/>
  <c r="O1303" i="33" s="1"/>
  <c r="H525" i="33"/>
  <c r="B525" i="33" s="1"/>
  <c r="H178" i="33"/>
  <c r="O178" i="33" s="1"/>
  <c r="H1017" i="33"/>
  <c r="B1017" i="33" s="1"/>
  <c r="H880" i="33"/>
  <c r="H801" i="33"/>
  <c r="H1460" i="33"/>
  <c r="B1460" i="33" s="1"/>
  <c r="H1483" i="33"/>
  <c r="P1483" i="33" s="1"/>
  <c r="H539" i="33"/>
  <c r="H127" i="33"/>
  <c r="H1507" i="33"/>
  <c r="P1507" i="33" s="1"/>
  <c r="H368" i="33"/>
  <c r="H22" i="33"/>
  <c r="B22" i="33" s="1"/>
  <c r="H461" i="33"/>
  <c r="O461" i="33" s="1"/>
  <c r="H1455" i="33"/>
  <c r="B1455" i="33" s="1"/>
  <c r="H1038" i="33"/>
  <c r="B1038" i="33" s="1"/>
  <c r="H371" i="33"/>
  <c r="O371" i="33" s="1"/>
  <c r="H542" i="33"/>
  <c r="O542" i="33" s="1"/>
  <c r="H200" i="33"/>
  <c r="O200" i="33" s="1"/>
  <c r="H644" i="33"/>
  <c r="H1477" i="33"/>
  <c r="H1006" i="33"/>
  <c r="H348" i="33"/>
  <c r="P348" i="33" s="1"/>
  <c r="H159" i="33"/>
  <c r="O159" i="33" s="1"/>
  <c r="H791" i="33"/>
  <c r="O791" i="33" s="1"/>
  <c r="H170" i="33"/>
  <c r="P170" i="33" s="1"/>
  <c r="H39" i="33"/>
  <c r="B39" i="33" s="1"/>
  <c r="H857" i="33"/>
  <c r="P857" i="33" s="1"/>
  <c r="H133" i="33"/>
  <c r="O133" i="33" s="1"/>
  <c r="H599" i="33"/>
  <c r="B599" i="33" s="1"/>
  <c r="H1515" i="33"/>
  <c r="B1515" i="33" s="1"/>
  <c r="H772" i="33"/>
  <c r="H363" i="33"/>
  <c r="H46" i="33"/>
  <c r="B46" i="33" s="1"/>
  <c r="H756" i="33"/>
  <c r="O756" i="33" s="1"/>
  <c r="H365" i="33"/>
  <c r="B365" i="33" s="1"/>
  <c r="H1072" i="33"/>
  <c r="O1072" i="33" s="1"/>
  <c r="H1320" i="33"/>
  <c r="H473" i="33"/>
  <c r="B473" i="33" s="1"/>
  <c r="H327" i="33"/>
  <c r="O327" i="33" s="1"/>
  <c r="H152" i="33"/>
  <c r="H148" i="33"/>
  <c r="H892" i="33"/>
  <c r="H802" i="33"/>
  <c r="B802" i="33" s="1"/>
  <c r="H509" i="33"/>
  <c r="H936" i="33"/>
  <c r="O936" i="33" s="1"/>
  <c r="H76" i="33"/>
  <c r="H893" i="33"/>
  <c r="O893" i="33" s="1"/>
  <c r="H268" i="33"/>
  <c r="P268" i="33" s="1"/>
  <c r="H19" i="33"/>
  <c r="H398" i="33"/>
  <c r="O398" i="33" s="1"/>
  <c r="H441" i="33"/>
  <c r="B441" i="33" s="1"/>
  <c r="H1037" i="33"/>
  <c r="H424" i="33"/>
  <c r="B424" i="33" s="1"/>
  <c r="H36" i="33"/>
  <c r="B36" i="33" s="1"/>
  <c r="H377" i="33"/>
  <c r="B377" i="33" s="1"/>
  <c r="H528" i="33"/>
  <c r="H1441" i="33"/>
  <c r="H811" i="33"/>
  <c r="H1196" i="33"/>
  <c r="O1196" i="33" s="1"/>
  <c r="H1424" i="33"/>
  <c r="H136" i="33"/>
  <c r="H577" i="33"/>
  <c r="B577" i="33" s="1"/>
  <c r="H156" i="33"/>
  <c r="H434" i="33"/>
  <c r="B434" i="33" s="1"/>
  <c r="H420" i="33"/>
  <c r="P420" i="33" s="1"/>
  <c r="H176" i="33"/>
  <c r="O176" i="33" s="1"/>
  <c r="H33" i="33"/>
  <c r="H1050" i="33"/>
  <c r="H490" i="33"/>
  <c r="P490" i="33" s="1"/>
  <c r="H154" i="33"/>
  <c r="H121" i="33"/>
  <c r="P121" i="33" s="1"/>
  <c r="H609" i="33"/>
  <c r="P609" i="33" s="1"/>
  <c r="H337" i="33"/>
  <c r="B337" i="33" s="1"/>
  <c r="H294" i="33"/>
  <c r="P294" i="33" s="1"/>
  <c r="H638" i="33"/>
  <c r="P638" i="33" s="1"/>
  <c r="H227" i="33"/>
  <c r="H720" i="33"/>
  <c r="B720" i="33" s="1"/>
  <c r="H924" i="33"/>
  <c r="B924" i="33" s="1"/>
  <c r="H1504" i="33"/>
  <c r="H623" i="33"/>
  <c r="H1332" i="33"/>
  <c r="H1291" i="33"/>
  <c r="O1291" i="33" s="1"/>
  <c r="H615" i="33"/>
  <c r="H83" i="33"/>
  <c r="B83" i="33" s="1"/>
  <c r="H24" i="33"/>
  <c r="H232" i="33"/>
  <c r="H1194" i="33"/>
  <c r="H222" i="33"/>
  <c r="P222" i="33" s="1"/>
  <c r="H165" i="33"/>
  <c r="H332" i="33"/>
  <c r="H483" i="33"/>
  <c r="H464" i="33"/>
  <c r="H472" i="33"/>
  <c r="H29" i="33"/>
  <c r="O29" i="33" s="1"/>
  <c r="H737" i="33"/>
  <c r="P737" i="33" s="1"/>
  <c r="H551" i="33"/>
  <c r="P551" i="33" s="1"/>
  <c r="H749" i="33"/>
  <c r="H211" i="33"/>
  <c r="O211" i="33" s="1"/>
  <c r="H503" i="33"/>
  <c r="O503" i="33" s="1"/>
  <c r="H364" i="33"/>
  <c r="H351" i="33"/>
  <c r="H818" i="33"/>
  <c r="H38" i="33"/>
  <c r="P38" i="33" s="1"/>
  <c r="H79" i="33"/>
  <c r="H382" i="33"/>
  <c r="H640" i="33"/>
  <c r="O640" i="33" s="1"/>
  <c r="H54" i="33"/>
  <c r="B54" i="33" s="1"/>
  <c r="H933" i="33"/>
  <c r="P933" i="33" s="1"/>
  <c r="H1042" i="33"/>
  <c r="H877" i="33"/>
  <c r="H197" i="33"/>
  <c r="O197" i="33" s="1"/>
  <c r="H403" i="33"/>
  <c r="H506" i="33"/>
  <c r="O506" i="33" s="1"/>
  <c r="H49" i="33"/>
  <c r="P49" i="33" s="1"/>
  <c r="H949" i="33"/>
  <c r="H575" i="33"/>
  <c r="H1440" i="33"/>
  <c r="B1440" i="33" s="1"/>
  <c r="H1007" i="33"/>
  <c r="P1007" i="33" s="1"/>
  <c r="H849" i="33"/>
  <c r="B849" i="33" s="1"/>
  <c r="H1281" i="33"/>
  <c r="O1281" i="33" s="1"/>
  <c r="H194" i="33"/>
  <c r="P194" i="33" s="1"/>
  <c r="H552" i="33"/>
  <c r="H725" i="33"/>
  <c r="B725" i="33" s="1"/>
  <c r="H188" i="33"/>
  <c r="P188" i="33" s="1"/>
  <c r="H1166" i="33"/>
  <c r="H108" i="33"/>
  <c r="B108" i="33" s="1"/>
  <c r="H92" i="33"/>
  <c r="P92" i="33" s="1"/>
  <c r="H233" i="33"/>
  <c r="H1409" i="33"/>
  <c r="H939" i="33"/>
  <c r="O939" i="33" s="1"/>
  <c r="H564" i="33"/>
  <c r="B564" i="33" s="1"/>
  <c r="H546" i="33"/>
  <c r="H86" i="33"/>
  <c r="P86" i="33" s="1"/>
  <c r="H550" i="33"/>
  <c r="B550" i="33" s="1"/>
  <c r="H554" i="33"/>
  <c r="O554" i="33" s="1"/>
  <c r="H476" i="33"/>
  <c r="B476" i="33" s="1"/>
  <c r="H521" i="33"/>
  <c r="B521" i="33" s="1"/>
  <c r="H1052" i="33"/>
  <c r="B1052" i="33" s="1"/>
  <c r="H578" i="33"/>
  <c r="B578" i="33" s="1"/>
  <c r="H109" i="33"/>
  <c r="H649" i="33"/>
  <c r="P649" i="33" s="1"/>
  <c r="H1051" i="33"/>
  <c r="B1051" i="33" s="1"/>
  <c r="H800" i="33"/>
  <c r="P800" i="33" s="1"/>
  <c r="H1502" i="33"/>
  <c r="B1502" i="33" s="1"/>
  <c r="H970" i="33"/>
  <c r="B970" i="33" s="1"/>
  <c r="H146" i="33"/>
  <c r="H356" i="33"/>
  <c r="O356" i="33" s="1"/>
  <c r="H191" i="33"/>
  <c r="H1373" i="33"/>
  <c r="B1373" i="33" s="1"/>
  <c r="H253" i="33"/>
  <c r="H587" i="33"/>
  <c r="H1187" i="33"/>
  <c r="H1385" i="33"/>
  <c r="O1385" i="33" s="1"/>
  <c r="H97" i="33"/>
  <c r="H80" i="33"/>
  <c r="O80" i="33" s="1"/>
  <c r="H1454" i="33"/>
  <c r="P1454" i="33" s="1"/>
  <c r="H320" i="33"/>
  <c r="P320" i="33" s="1"/>
  <c r="H570" i="33"/>
  <c r="B570" i="33" s="1"/>
  <c r="H608" i="33"/>
  <c r="O608" i="33" s="1"/>
  <c r="H131" i="33"/>
  <c r="O131" i="33" s="1"/>
  <c r="H435" i="33"/>
  <c r="O435" i="33" s="1"/>
  <c r="O370" i="33"/>
  <c r="B683" i="33"/>
  <c r="O347" i="33"/>
  <c r="O596" i="33"/>
  <c r="B633" i="33"/>
  <c r="B830" i="33"/>
  <c r="O1150" i="33"/>
  <c r="P959" i="33"/>
  <c r="O465" i="33"/>
  <c r="P465" i="33"/>
  <c r="O996" i="33"/>
  <c r="P996" i="33"/>
  <c r="B164" i="33"/>
  <c r="P1367" i="33"/>
  <c r="O1472" i="33"/>
  <c r="B1367" i="33"/>
  <c r="P1472" i="33"/>
  <c r="O264" i="33"/>
  <c r="B1144" i="33"/>
  <c r="B659" i="33"/>
  <c r="P1150" i="33"/>
  <c r="P807" i="33"/>
  <c r="O774" i="33"/>
  <c r="P830" i="33"/>
  <c r="O719" i="33"/>
  <c r="P659" i="33"/>
  <c r="O37" i="33"/>
  <c r="B881" i="33"/>
  <c r="O881" i="33"/>
  <c r="B1442" i="33"/>
  <c r="O1442" i="33"/>
  <c r="P1442" i="33"/>
  <c r="P751" i="33"/>
  <c r="P1108" i="33"/>
  <c r="O495" i="33"/>
  <c r="O196" i="33"/>
  <c r="P196" i="33"/>
  <c r="B196" i="33"/>
  <c r="B828" i="33"/>
  <c r="O1156" i="33"/>
  <c r="P859" i="33"/>
  <c r="O859" i="33"/>
  <c r="P898" i="33"/>
  <c r="B876" i="33"/>
  <c r="B1345" i="33"/>
  <c r="B1203" i="33"/>
  <c r="P913" i="33"/>
  <c r="P740" i="33"/>
  <c r="O740" i="33"/>
  <c r="P1203" i="33"/>
  <c r="P1127" i="33"/>
  <c r="O926" i="33"/>
  <c r="B926" i="33"/>
  <c r="P926" i="33"/>
  <c r="B896" i="33"/>
  <c r="O1135" i="33"/>
  <c r="P1135" i="33"/>
  <c r="O474" i="33"/>
  <c r="O1250" i="33"/>
  <c r="B1450" i="33"/>
  <c r="O1450" i="33"/>
  <c r="P1450" i="33"/>
  <c r="O613" i="33"/>
  <c r="O1048" i="33"/>
  <c r="P1048" i="33"/>
  <c r="B1048" i="33"/>
  <c r="O600" i="33"/>
  <c r="P600" i="33"/>
  <c r="P930" i="33"/>
  <c r="O979" i="33"/>
  <c r="B979" i="33"/>
  <c r="P979" i="33"/>
  <c r="B1239" i="33"/>
  <c r="B1214" i="33"/>
  <c r="O1214" i="33"/>
  <c r="O767" i="33"/>
  <c r="B767" i="33"/>
  <c r="O1235" i="33"/>
  <c r="P1173" i="33"/>
  <c r="B960" i="33"/>
  <c r="P960" i="33"/>
  <c r="O960" i="33"/>
  <c r="B1068" i="33"/>
  <c r="P1068" i="33"/>
  <c r="B1186" i="33"/>
  <c r="O1186" i="33"/>
  <c r="P1186" i="33"/>
  <c r="P562" i="33"/>
  <c r="O562" i="33"/>
  <c r="B562" i="33"/>
  <c r="P1147" i="33"/>
  <c r="P526" i="33"/>
  <c r="O526" i="33"/>
  <c r="B1270" i="33"/>
  <c r="B1330" i="33"/>
  <c r="O843" i="33"/>
  <c r="P220" i="33"/>
  <c r="O628" i="33"/>
  <c r="P278" i="33"/>
  <c r="B1328" i="33"/>
  <c r="Y11" i="30"/>
  <c r="Y7" i="30" s="1"/>
  <c r="V2" i="30" s="1"/>
  <c r="I19" i="11" s="1"/>
  <c r="I20" i="11" s="1"/>
  <c r="CA35" i="30"/>
  <c r="BZ35" i="30"/>
  <c r="BY35" i="30"/>
  <c r="BX35" i="30"/>
  <c r="BW35" i="30"/>
  <c r="BV35" i="30"/>
  <c r="BU35" i="30"/>
  <c r="BT35" i="30"/>
  <c r="BS35" i="30"/>
  <c r="BR35" i="30"/>
  <c r="BQ35" i="30"/>
  <c r="BP35" i="30"/>
  <c r="BO35" i="30"/>
  <c r="BN35" i="30"/>
  <c r="BM35" i="30"/>
  <c r="BL35" i="30"/>
  <c r="BJ35" i="30"/>
  <c r="BI35" i="30"/>
  <c r="BG35" i="30"/>
  <c r="BF35" i="30"/>
  <c r="BE35" i="30"/>
  <c r="BD35" i="30"/>
  <c r="BC35" i="30"/>
  <c r="BB35" i="30"/>
  <c r="BA35" i="30"/>
  <c r="AZ35" i="30"/>
  <c r="CA34" i="30"/>
  <c r="BZ34" i="30"/>
  <c r="BY34" i="30"/>
  <c r="BX34" i="30"/>
  <c r="BW34" i="30"/>
  <c r="BV34" i="30"/>
  <c r="BU34" i="30"/>
  <c r="BT34" i="30"/>
  <c r="BS34" i="30"/>
  <c r="BR34" i="30"/>
  <c r="BQ34" i="30"/>
  <c r="BP34" i="30"/>
  <c r="BO34" i="30"/>
  <c r="BN34" i="30"/>
  <c r="BM34" i="30"/>
  <c r="BL34" i="30"/>
  <c r="BJ34" i="30"/>
  <c r="BI34" i="30"/>
  <c r="BG34" i="30"/>
  <c r="BF34" i="30"/>
  <c r="BE34" i="30"/>
  <c r="BD34" i="30"/>
  <c r="BC34" i="30"/>
  <c r="BB34" i="30"/>
  <c r="BA34" i="30"/>
  <c r="AZ34" i="30"/>
  <c r="CA33" i="30"/>
  <c r="BZ33" i="30"/>
  <c r="BY33" i="30"/>
  <c r="BX33" i="30"/>
  <c r="BW33" i="30"/>
  <c r="BV33" i="30"/>
  <c r="BU33" i="30"/>
  <c r="BT33" i="30"/>
  <c r="BS33" i="30"/>
  <c r="BR33" i="30"/>
  <c r="BQ33" i="30"/>
  <c r="BP33" i="30"/>
  <c r="BO33" i="30"/>
  <c r="BN33" i="30"/>
  <c r="BM33" i="30"/>
  <c r="BL33" i="30"/>
  <c r="BJ33" i="30"/>
  <c r="BI33" i="30"/>
  <c r="BG33" i="30"/>
  <c r="BF33" i="30"/>
  <c r="BE33" i="30"/>
  <c r="BD33" i="30"/>
  <c r="BC33" i="30"/>
  <c r="BB33" i="30"/>
  <c r="BA33" i="30"/>
  <c r="AZ33" i="30"/>
  <c r="CA32" i="30"/>
  <c r="BZ32" i="30"/>
  <c r="BY32" i="30"/>
  <c r="BX32" i="30"/>
  <c r="BW32" i="30"/>
  <c r="BV32" i="30"/>
  <c r="BU32" i="30"/>
  <c r="BT32" i="30"/>
  <c r="BS32" i="30"/>
  <c r="BR32" i="30"/>
  <c r="BQ32" i="30"/>
  <c r="BP32" i="30"/>
  <c r="BO32" i="30"/>
  <c r="BN32" i="30"/>
  <c r="BM32" i="30"/>
  <c r="BL32" i="30"/>
  <c r="BJ32" i="30"/>
  <c r="BI32" i="30"/>
  <c r="BG32" i="30"/>
  <c r="BF32" i="30"/>
  <c r="BE32" i="30"/>
  <c r="BD32" i="30"/>
  <c r="BC32" i="30"/>
  <c r="BB32" i="30"/>
  <c r="BA32" i="30"/>
  <c r="AZ32" i="30"/>
  <c r="CA31" i="30"/>
  <c r="BZ31" i="30"/>
  <c r="BY31" i="30"/>
  <c r="BX31" i="30"/>
  <c r="BW31" i="30"/>
  <c r="BV31" i="30"/>
  <c r="BU31" i="30"/>
  <c r="BT31" i="30"/>
  <c r="BS31" i="30"/>
  <c r="BR31" i="30"/>
  <c r="BQ31" i="30"/>
  <c r="BP31" i="30"/>
  <c r="BO31" i="30"/>
  <c r="BN31" i="30"/>
  <c r="BM31" i="30"/>
  <c r="BL31" i="30"/>
  <c r="BJ31" i="30"/>
  <c r="BI31" i="30"/>
  <c r="BG31" i="30"/>
  <c r="BF31" i="30"/>
  <c r="BE31" i="30"/>
  <c r="BD31" i="30"/>
  <c r="BC31" i="30"/>
  <c r="BB31" i="30"/>
  <c r="BA31" i="30"/>
  <c r="AZ31" i="30"/>
  <c r="CA30" i="30"/>
  <c r="BZ30" i="30"/>
  <c r="BY30" i="30"/>
  <c r="BX30" i="30"/>
  <c r="BW30" i="30"/>
  <c r="BV30" i="30"/>
  <c r="BU30" i="30"/>
  <c r="BT30" i="30"/>
  <c r="BS30" i="30"/>
  <c r="BR30" i="30"/>
  <c r="BQ30" i="30"/>
  <c r="BP30" i="30"/>
  <c r="BO30" i="30"/>
  <c r="BN30" i="30"/>
  <c r="BM30" i="30"/>
  <c r="BL30" i="30"/>
  <c r="BJ30" i="30"/>
  <c r="BI30" i="30"/>
  <c r="BG30" i="30"/>
  <c r="BF30" i="30"/>
  <c r="BE30" i="30"/>
  <c r="BD30" i="30"/>
  <c r="BC30" i="30"/>
  <c r="BB30" i="30"/>
  <c r="BA30" i="30"/>
  <c r="AZ30" i="30"/>
  <c r="CA29" i="30"/>
  <c r="BZ29" i="30"/>
  <c r="BY29" i="30"/>
  <c r="BX29" i="30"/>
  <c r="BW29" i="30"/>
  <c r="BV29" i="30"/>
  <c r="BU29" i="30"/>
  <c r="BT29" i="30"/>
  <c r="BS29" i="30"/>
  <c r="BR29" i="30"/>
  <c r="BQ29" i="30"/>
  <c r="BP29" i="30"/>
  <c r="BO29" i="30"/>
  <c r="BN29" i="30"/>
  <c r="BM29" i="30"/>
  <c r="BL29" i="30"/>
  <c r="BJ29" i="30"/>
  <c r="BI29" i="30"/>
  <c r="BG29" i="30"/>
  <c r="BF29" i="30"/>
  <c r="BE29" i="30"/>
  <c r="BD29" i="30"/>
  <c r="BC29" i="30"/>
  <c r="BB29" i="30"/>
  <c r="BA29" i="30"/>
  <c r="AZ29" i="30"/>
  <c r="CA28" i="30"/>
  <c r="BZ28" i="30"/>
  <c r="BY28" i="30"/>
  <c r="BX28" i="30"/>
  <c r="BW28" i="30"/>
  <c r="BV28" i="30"/>
  <c r="BU28" i="30"/>
  <c r="BT28" i="30"/>
  <c r="BS28" i="30"/>
  <c r="BR28" i="30"/>
  <c r="BQ28" i="30"/>
  <c r="BP28" i="30"/>
  <c r="BO28" i="30"/>
  <c r="BN28" i="30"/>
  <c r="BM28" i="30"/>
  <c r="BL28" i="30"/>
  <c r="BJ28" i="30"/>
  <c r="BI28" i="30"/>
  <c r="BG28" i="30"/>
  <c r="BF28" i="30"/>
  <c r="BE28" i="30"/>
  <c r="BD28" i="30"/>
  <c r="BC28" i="30"/>
  <c r="BB28" i="30"/>
  <c r="BA28" i="30"/>
  <c r="AZ28" i="30"/>
  <c r="CA27" i="30"/>
  <c r="BZ27" i="30"/>
  <c r="BY27" i="30"/>
  <c r="BX27" i="30"/>
  <c r="BW27" i="30"/>
  <c r="BV27" i="30"/>
  <c r="BU27" i="30"/>
  <c r="BT27" i="30"/>
  <c r="BS27" i="30"/>
  <c r="BR27" i="30"/>
  <c r="BQ27" i="30"/>
  <c r="BP27" i="30"/>
  <c r="BO27" i="30"/>
  <c r="BN27" i="30"/>
  <c r="BM27" i="30"/>
  <c r="BL27" i="30"/>
  <c r="BJ27" i="30"/>
  <c r="BI27" i="30"/>
  <c r="BG27" i="30"/>
  <c r="BF27" i="30"/>
  <c r="BE27" i="30"/>
  <c r="BD27" i="30"/>
  <c r="BC27" i="30"/>
  <c r="BB27" i="30"/>
  <c r="BA27" i="30"/>
  <c r="AZ27" i="30"/>
  <c r="CA26" i="30"/>
  <c r="BZ26" i="30"/>
  <c r="BY26" i="30"/>
  <c r="BX26" i="30"/>
  <c r="BW26" i="30"/>
  <c r="BV26" i="30"/>
  <c r="BU26" i="30"/>
  <c r="BT26" i="30"/>
  <c r="BS26" i="30"/>
  <c r="BR26" i="30"/>
  <c r="BQ26" i="30"/>
  <c r="BP26" i="30"/>
  <c r="BO26" i="30"/>
  <c r="BN26" i="30"/>
  <c r="BM26" i="30"/>
  <c r="BL26" i="30"/>
  <c r="BJ26" i="30"/>
  <c r="BI26" i="30"/>
  <c r="BG26" i="30"/>
  <c r="BF26" i="30"/>
  <c r="BE26" i="30"/>
  <c r="BD26" i="30"/>
  <c r="BC26" i="30"/>
  <c r="BB26" i="30"/>
  <c r="BA26" i="30"/>
  <c r="AZ26" i="30"/>
  <c r="CA25" i="30"/>
  <c r="BZ25" i="30"/>
  <c r="BY25" i="30"/>
  <c r="BX25" i="30"/>
  <c r="BW25" i="30"/>
  <c r="BV25" i="30"/>
  <c r="BU25" i="30"/>
  <c r="BT25" i="30"/>
  <c r="BS25" i="30"/>
  <c r="BR25" i="30"/>
  <c r="BQ25" i="30"/>
  <c r="BP25" i="30"/>
  <c r="BO25" i="30"/>
  <c r="BN25" i="30"/>
  <c r="BM25" i="30"/>
  <c r="BL25" i="30"/>
  <c r="BJ25" i="30"/>
  <c r="BI25" i="30"/>
  <c r="BG25" i="30"/>
  <c r="BF25" i="30"/>
  <c r="BE25" i="30"/>
  <c r="BD25" i="30"/>
  <c r="BC25" i="30"/>
  <c r="BB25" i="30"/>
  <c r="BA25" i="30"/>
  <c r="AZ25" i="30"/>
  <c r="CA24" i="30"/>
  <c r="BZ24" i="30"/>
  <c r="BY24" i="30"/>
  <c r="BX24" i="30"/>
  <c r="BW24" i="30"/>
  <c r="BV24" i="30"/>
  <c r="BU24" i="30"/>
  <c r="BT24" i="30"/>
  <c r="BS24" i="30"/>
  <c r="BR24" i="30"/>
  <c r="BQ24" i="30"/>
  <c r="BP24" i="30"/>
  <c r="BO24" i="30"/>
  <c r="BN24" i="30"/>
  <c r="BM24" i="30"/>
  <c r="BL24" i="30"/>
  <c r="BJ24" i="30"/>
  <c r="BI24" i="30"/>
  <c r="BG24" i="30"/>
  <c r="BF24" i="30"/>
  <c r="BE24" i="30"/>
  <c r="BD24" i="30"/>
  <c r="BC24" i="30"/>
  <c r="BB24" i="30"/>
  <c r="BA24" i="30"/>
  <c r="AZ24" i="30"/>
  <c r="CA23" i="30"/>
  <c r="BZ23" i="30"/>
  <c r="BY23" i="30"/>
  <c r="BX23" i="30"/>
  <c r="BW23" i="30"/>
  <c r="BV23" i="30"/>
  <c r="BU23" i="30"/>
  <c r="BT23" i="30"/>
  <c r="BS23" i="30"/>
  <c r="BR23" i="30"/>
  <c r="BQ23" i="30"/>
  <c r="BP23" i="30"/>
  <c r="BO23" i="30"/>
  <c r="BN23" i="30"/>
  <c r="BM23" i="30"/>
  <c r="BL23" i="30"/>
  <c r="BJ23" i="30"/>
  <c r="BI23" i="30"/>
  <c r="BG23" i="30"/>
  <c r="BF23" i="30"/>
  <c r="BE23" i="30"/>
  <c r="BD23" i="30"/>
  <c r="BC23" i="30"/>
  <c r="BB23" i="30"/>
  <c r="BA23" i="30"/>
  <c r="AZ23" i="30"/>
  <c r="CA22" i="30"/>
  <c r="BZ22" i="30"/>
  <c r="BY22" i="30"/>
  <c r="BX22" i="30"/>
  <c r="BW22" i="30"/>
  <c r="BV22" i="30"/>
  <c r="BU22" i="30"/>
  <c r="BT22" i="30"/>
  <c r="BS22" i="30"/>
  <c r="BR22" i="30"/>
  <c r="BQ22" i="30"/>
  <c r="BP22" i="30"/>
  <c r="BO22" i="30"/>
  <c r="BN22" i="30"/>
  <c r="BM22" i="30"/>
  <c r="BL22" i="30"/>
  <c r="BJ22" i="30"/>
  <c r="BI22" i="30"/>
  <c r="BG22" i="30"/>
  <c r="BF22" i="30"/>
  <c r="BE22" i="30"/>
  <c r="BD22" i="30"/>
  <c r="BC22" i="30"/>
  <c r="BB22" i="30"/>
  <c r="BA22" i="30"/>
  <c r="AZ22" i="30"/>
  <c r="CA21" i="30"/>
  <c r="BZ21" i="30"/>
  <c r="BY21" i="30"/>
  <c r="BX21" i="30"/>
  <c r="BW21" i="30"/>
  <c r="BV21" i="30"/>
  <c r="BU21" i="30"/>
  <c r="BT21" i="30"/>
  <c r="BS21" i="30"/>
  <c r="BR21" i="30"/>
  <c r="BQ21" i="30"/>
  <c r="BP21" i="30"/>
  <c r="BO21" i="30"/>
  <c r="BN21" i="30"/>
  <c r="BM21" i="30"/>
  <c r="BL21" i="30"/>
  <c r="BJ21" i="30"/>
  <c r="BI21" i="30"/>
  <c r="BG21" i="30"/>
  <c r="BF21" i="30"/>
  <c r="BE21" i="30"/>
  <c r="BD21" i="30"/>
  <c r="BC21" i="30"/>
  <c r="BB21" i="30"/>
  <c r="BA21" i="30"/>
  <c r="AZ21" i="30"/>
  <c r="CA20" i="30"/>
  <c r="BZ20" i="30"/>
  <c r="BY20" i="30"/>
  <c r="BX20" i="30"/>
  <c r="BW20" i="30"/>
  <c r="BV20" i="30"/>
  <c r="BU20" i="30"/>
  <c r="BT20" i="30"/>
  <c r="BS20" i="30"/>
  <c r="BR20" i="30"/>
  <c r="BQ20" i="30"/>
  <c r="BP20" i="30"/>
  <c r="BO20" i="30"/>
  <c r="BN20" i="30"/>
  <c r="BM20" i="30"/>
  <c r="BL20" i="30"/>
  <c r="BJ20" i="30"/>
  <c r="BI20" i="30"/>
  <c r="BG20" i="30"/>
  <c r="BF20" i="30"/>
  <c r="BE20" i="30"/>
  <c r="BD20" i="30"/>
  <c r="BC20" i="30"/>
  <c r="BB20" i="30"/>
  <c r="BA20" i="30"/>
  <c r="AZ20" i="30"/>
  <c r="CA19" i="30"/>
  <c r="BZ19" i="30"/>
  <c r="BY19" i="30"/>
  <c r="BX19" i="30"/>
  <c r="BW19" i="30"/>
  <c r="BV19" i="30"/>
  <c r="BU19" i="30"/>
  <c r="BT19" i="30"/>
  <c r="BS19" i="30"/>
  <c r="BR19" i="30"/>
  <c r="BQ19" i="30"/>
  <c r="BP19" i="30"/>
  <c r="BO19" i="30"/>
  <c r="BN19" i="30"/>
  <c r="BM19" i="30"/>
  <c r="BL19" i="30"/>
  <c r="BJ19" i="30"/>
  <c r="BI19" i="30"/>
  <c r="BG19" i="30"/>
  <c r="BF19" i="30"/>
  <c r="BE19" i="30"/>
  <c r="BD19" i="30"/>
  <c r="BC19" i="30"/>
  <c r="BB19" i="30"/>
  <c r="BA19" i="30"/>
  <c r="AZ19" i="30"/>
  <c r="CA18" i="30"/>
  <c r="BZ18" i="30"/>
  <c r="BY18" i="30"/>
  <c r="BX18" i="30"/>
  <c r="BW18" i="30"/>
  <c r="BV18" i="30"/>
  <c r="BU18" i="30"/>
  <c r="BT18" i="30"/>
  <c r="BS18" i="30"/>
  <c r="BR18" i="30"/>
  <c r="BQ18" i="30"/>
  <c r="BP18" i="30"/>
  <c r="BO18" i="30"/>
  <c r="BN18" i="30"/>
  <c r="BM18" i="30"/>
  <c r="BL18" i="30"/>
  <c r="BJ18" i="30"/>
  <c r="BI18" i="30"/>
  <c r="BG18" i="30"/>
  <c r="BF18" i="30"/>
  <c r="BE18" i="30"/>
  <c r="BD18" i="30"/>
  <c r="BC18" i="30"/>
  <c r="BB18" i="30"/>
  <c r="BA18" i="30"/>
  <c r="AZ18" i="30"/>
  <c r="CA17" i="30"/>
  <c r="BZ17" i="30"/>
  <c r="BY17" i="30"/>
  <c r="BX17" i="30"/>
  <c r="BW17" i="30"/>
  <c r="BV17" i="30"/>
  <c r="BU17" i="30"/>
  <c r="BT17" i="30"/>
  <c r="BS17" i="30"/>
  <c r="BR17" i="30"/>
  <c r="BQ17" i="30"/>
  <c r="BP17" i="30"/>
  <c r="BO17" i="30"/>
  <c r="BN17" i="30"/>
  <c r="BM17" i="30"/>
  <c r="BL17" i="30"/>
  <c r="BJ17" i="30"/>
  <c r="BI17" i="30"/>
  <c r="BG17" i="30"/>
  <c r="BF17" i="30"/>
  <c r="BE17" i="30"/>
  <c r="BD17" i="30"/>
  <c r="BC17" i="30"/>
  <c r="BB17" i="30"/>
  <c r="BA17" i="30"/>
  <c r="AZ17" i="30"/>
  <c r="CA16" i="30"/>
  <c r="BZ16" i="30"/>
  <c r="BY16" i="30"/>
  <c r="BX16" i="30"/>
  <c r="BW16" i="30"/>
  <c r="BV16" i="30"/>
  <c r="BU16" i="30"/>
  <c r="BT16" i="30"/>
  <c r="BS16" i="30"/>
  <c r="BR16" i="30"/>
  <c r="BQ16" i="30"/>
  <c r="BP16" i="30"/>
  <c r="BO16" i="30"/>
  <c r="BN16" i="30"/>
  <c r="BM16" i="30"/>
  <c r="BL16" i="30"/>
  <c r="BJ16" i="30"/>
  <c r="BI16" i="30"/>
  <c r="BG16" i="30"/>
  <c r="BF16" i="30"/>
  <c r="BE16" i="30"/>
  <c r="BD16" i="30"/>
  <c r="BC16" i="30"/>
  <c r="BB16" i="30"/>
  <c r="BA16" i="30"/>
  <c r="AZ16" i="30"/>
  <c r="CA15" i="30"/>
  <c r="BZ15" i="30"/>
  <c r="BY15" i="30"/>
  <c r="BX15" i="30"/>
  <c r="BW15" i="30"/>
  <c r="BV15" i="30"/>
  <c r="BU15" i="30"/>
  <c r="BT15" i="30"/>
  <c r="BS15" i="30"/>
  <c r="BR15" i="30"/>
  <c r="BQ15" i="30"/>
  <c r="BP15" i="30"/>
  <c r="BO15" i="30"/>
  <c r="BN15" i="30"/>
  <c r="BM15" i="30"/>
  <c r="BL15" i="30"/>
  <c r="BJ15" i="30"/>
  <c r="BI15" i="30"/>
  <c r="BG15" i="30"/>
  <c r="BF15" i="30"/>
  <c r="BE15" i="30"/>
  <c r="BD15" i="30"/>
  <c r="BC15" i="30"/>
  <c r="BB15" i="30"/>
  <c r="BA15" i="30"/>
  <c r="AZ15" i="30"/>
  <c r="CA14" i="30"/>
  <c r="BZ14" i="30"/>
  <c r="BY14" i="30"/>
  <c r="BX14" i="30"/>
  <c r="BW14" i="30"/>
  <c r="BV14" i="30"/>
  <c r="BU14" i="30"/>
  <c r="BT14" i="30"/>
  <c r="BS14" i="30"/>
  <c r="BR14" i="30"/>
  <c r="BQ14" i="30"/>
  <c r="BP14" i="30"/>
  <c r="BO14" i="30"/>
  <c r="BN14" i="30"/>
  <c r="BM14" i="30"/>
  <c r="BL14" i="30"/>
  <c r="BJ14" i="30"/>
  <c r="BI14" i="30"/>
  <c r="BG14" i="30"/>
  <c r="BF14" i="30"/>
  <c r="BE14" i="30"/>
  <c r="BD14" i="30"/>
  <c r="BC14" i="30"/>
  <c r="BB14" i="30"/>
  <c r="BA14" i="30"/>
  <c r="AZ14" i="30"/>
  <c r="CA13" i="30"/>
  <c r="BZ13" i="30"/>
  <c r="BY13" i="30"/>
  <c r="BX13" i="30"/>
  <c r="BW13" i="30"/>
  <c r="BV13" i="30"/>
  <c r="BU13" i="30"/>
  <c r="BT13" i="30"/>
  <c r="BS13" i="30"/>
  <c r="BR13" i="30"/>
  <c r="BQ13" i="30"/>
  <c r="BP13" i="30"/>
  <c r="BO13" i="30"/>
  <c r="BN13" i="30"/>
  <c r="BM13" i="30"/>
  <c r="BL13" i="30"/>
  <c r="BJ13" i="30"/>
  <c r="BI13" i="30"/>
  <c r="BG13" i="30"/>
  <c r="BF13" i="30"/>
  <c r="BE13" i="30"/>
  <c r="BD13" i="30"/>
  <c r="BC13" i="30"/>
  <c r="BB13" i="30"/>
  <c r="BA13" i="30"/>
  <c r="AZ13" i="30"/>
  <c r="CA11" i="30"/>
  <c r="BZ11" i="30"/>
  <c r="BY11" i="30"/>
  <c r="BX11" i="30"/>
  <c r="BW11" i="30"/>
  <c r="BV11" i="30"/>
  <c r="BU11" i="30"/>
  <c r="BT11" i="30"/>
  <c r="BS11" i="30"/>
  <c r="BR11" i="30"/>
  <c r="BQ11" i="30"/>
  <c r="BP11" i="30"/>
  <c r="BO11" i="30"/>
  <c r="BN11" i="30"/>
  <c r="BM11" i="30"/>
  <c r="BL11" i="30"/>
  <c r="BJ11" i="30"/>
  <c r="BI11" i="30"/>
  <c r="BG11" i="30"/>
  <c r="BF11" i="30"/>
  <c r="BE11" i="30"/>
  <c r="BD11" i="30"/>
  <c r="BC11" i="30"/>
  <c r="BB11" i="30"/>
  <c r="BA11" i="30"/>
  <c r="AL11" i="30"/>
  <c r="S7" i="30" s="1"/>
  <c r="AK11" i="30"/>
  <c r="R7" i="30" s="1"/>
  <c r="AJ11" i="30"/>
  <c r="Q7" i="30" s="1"/>
  <c r="AI11" i="30"/>
  <c r="P7" i="30" s="1"/>
  <c r="AH11" i="30"/>
  <c r="AG11" i="30"/>
  <c r="AF11" i="30"/>
  <c r="AE11" i="30"/>
  <c r="AD11" i="30"/>
  <c r="AC11" i="30"/>
  <c r="AB11" i="30"/>
  <c r="V11" i="30"/>
  <c r="U11" i="30"/>
  <c r="T11" i="30"/>
  <c r="K1" i="30" s="1"/>
  <c r="G19" i="11" s="1"/>
  <c r="G20" i="11" s="1"/>
  <c r="BK7" i="30"/>
  <c r="BH7" i="30"/>
  <c r="AX7" i="30"/>
  <c r="AW7" i="30"/>
  <c r="AV7" i="30"/>
  <c r="AU7" i="30"/>
  <c r="AT7" i="30"/>
  <c r="AS7" i="30"/>
  <c r="AR7" i="30"/>
  <c r="AQ7" i="30"/>
  <c r="AN7" i="30"/>
  <c r="A5" i="27"/>
  <c r="A6" i="27"/>
  <c r="A7" i="27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4" i="27"/>
  <c r="B9" i="26"/>
  <c r="B10" i="26"/>
  <c r="B11" i="26"/>
  <c r="B12" i="26"/>
  <c r="B13" i="26"/>
  <c r="B14" i="26"/>
  <c r="B15" i="26"/>
  <c r="B16" i="26"/>
  <c r="B17" i="26"/>
  <c r="B18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8" i="26"/>
  <c r="A9" i="26"/>
  <c r="A10" i="26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27" i="26"/>
  <c r="A28" i="26"/>
  <c r="A29" i="26"/>
  <c r="A30" i="26"/>
  <c r="A31" i="26"/>
  <c r="A8" i="26"/>
  <c r="B5" i="27"/>
  <c r="C5" i="27"/>
  <c r="D5" i="27"/>
  <c r="E5" i="27"/>
  <c r="F5" i="27"/>
  <c r="G5" i="27"/>
  <c r="H5" i="27"/>
  <c r="I5" i="27"/>
  <c r="J5" i="27"/>
  <c r="K5" i="27"/>
  <c r="B6" i="27"/>
  <c r="C6" i="27"/>
  <c r="D6" i="27"/>
  <c r="E6" i="27"/>
  <c r="F6" i="27"/>
  <c r="G6" i="27"/>
  <c r="H6" i="27"/>
  <c r="I6" i="27"/>
  <c r="J6" i="27"/>
  <c r="K6" i="27"/>
  <c r="B7" i="27"/>
  <c r="C7" i="27"/>
  <c r="D7" i="27"/>
  <c r="E7" i="27"/>
  <c r="F7" i="27"/>
  <c r="G7" i="27"/>
  <c r="H7" i="27"/>
  <c r="I7" i="27"/>
  <c r="J7" i="27"/>
  <c r="K7" i="27"/>
  <c r="B8" i="27"/>
  <c r="C8" i="27"/>
  <c r="D8" i="27"/>
  <c r="E8" i="27"/>
  <c r="F8" i="27"/>
  <c r="G8" i="27"/>
  <c r="H8" i="27"/>
  <c r="I8" i="27"/>
  <c r="J8" i="27"/>
  <c r="K8" i="27"/>
  <c r="B9" i="27"/>
  <c r="C9" i="27"/>
  <c r="D9" i="27"/>
  <c r="E9" i="27"/>
  <c r="F9" i="27"/>
  <c r="G9" i="27"/>
  <c r="H9" i="27"/>
  <c r="I9" i="27"/>
  <c r="J9" i="27"/>
  <c r="K9" i="27"/>
  <c r="B10" i="27"/>
  <c r="C10" i="27"/>
  <c r="D10" i="27"/>
  <c r="E10" i="27"/>
  <c r="F10" i="27"/>
  <c r="G10" i="27"/>
  <c r="H10" i="27"/>
  <c r="I10" i="27"/>
  <c r="J10" i="27"/>
  <c r="K10" i="27"/>
  <c r="B11" i="27"/>
  <c r="C11" i="27"/>
  <c r="D11" i="27"/>
  <c r="E11" i="27"/>
  <c r="F11" i="27"/>
  <c r="G11" i="27"/>
  <c r="H11" i="27"/>
  <c r="I11" i="27"/>
  <c r="J11" i="27"/>
  <c r="K11" i="27"/>
  <c r="B12" i="27"/>
  <c r="C12" i="27"/>
  <c r="D12" i="27"/>
  <c r="E12" i="27"/>
  <c r="F12" i="27"/>
  <c r="G12" i="27"/>
  <c r="H12" i="27"/>
  <c r="I12" i="27"/>
  <c r="J12" i="27"/>
  <c r="K12" i="27"/>
  <c r="B13" i="27"/>
  <c r="C13" i="27"/>
  <c r="D13" i="27"/>
  <c r="E13" i="27"/>
  <c r="F13" i="27"/>
  <c r="G13" i="27"/>
  <c r="H13" i="27"/>
  <c r="I13" i="27"/>
  <c r="J13" i="27"/>
  <c r="K13" i="27"/>
  <c r="B14" i="27"/>
  <c r="C14" i="27"/>
  <c r="D14" i="27"/>
  <c r="E14" i="27"/>
  <c r="F14" i="27"/>
  <c r="G14" i="27"/>
  <c r="H14" i="27"/>
  <c r="I14" i="27"/>
  <c r="J14" i="27"/>
  <c r="K14" i="27"/>
  <c r="B15" i="27"/>
  <c r="C15" i="27"/>
  <c r="D15" i="27"/>
  <c r="E15" i="27"/>
  <c r="F15" i="27"/>
  <c r="G15" i="27"/>
  <c r="H15" i="27"/>
  <c r="I15" i="27"/>
  <c r="J15" i="27"/>
  <c r="K15" i="27"/>
  <c r="B16" i="27"/>
  <c r="C16" i="27"/>
  <c r="D16" i="27"/>
  <c r="E16" i="27"/>
  <c r="F16" i="27"/>
  <c r="G16" i="27"/>
  <c r="H16" i="27"/>
  <c r="I16" i="27"/>
  <c r="J16" i="27"/>
  <c r="K16" i="27"/>
  <c r="B17" i="27"/>
  <c r="C17" i="27"/>
  <c r="D17" i="27"/>
  <c r="E17" i="27"/>
  <c r="F17" i="27"/>
  <c r="G17" i="27"/>
  <c r="H17" i="27"/>
  <c r="I17" i="27"/>
  <c r="J17" i="27"/>
  <c r="K17" i="27"/>
  <c r="B18" i="27"/>
  <c r="C18" i="27"/>
  <c r="D18" i="27"/>
  <c r="E18" i="27"/>
  <c r="F18" i="27"/>
  <c r="G18" i="27"/>
  <c r="H18" i="27"/>
  <c r="I18" i="27"/>
  <c r="J18" i="27"/>
  <c r="K18" i="27"/>
  <c r="B19" i="27"/>
  <c r="C19" i="27"/>
  <c r="D19" i="27"/>
  <c r="E19" i="27"/>
  <c r="F19" i="27"/>
  <c r="G19" i="27"/>
  <c r="H19" i="27"/>
  <c r="I19" i="27"/>
  <c r="J19" i="27"/>
  <c r="K19" i="27"/>
  <c r="B20" i="27"/>
  <c r="C20" i="27"/>
  <c r="D20" i="27"/>
  <c r="E20" i="27"/>
  <c r="F20" i="27"/>
  <c r="G20" i="27"/>
  <c r="H20" i="27"/>
  <c r="I20" i="27"/>
  <c r="J20" i="27"/>
  <c r="K20" i="27"/>
  <c r="B21" i="27"/>
  <c r="C21" i="27"/>
  <c r="D21" i="27"/>
  <c r="E21" i="27"/>
  <c r="F21" i="27"/>
  <c r="G21" i="27"/>
  <c r="H21" i="27"/>
  <c r="I21" i="27"/>
  <c r="J21" i="27"/>
  <c r="K21" i="27"/>
  <c r="B22" i="27"/>
  <c r="C22" i="27"/>
  <c r="D22" i="27"/>
  <c r="E22" i="27"/>
  <c r="F22" i="27"/>
  <c r="G22" i="27"/>
  <c r="H22" i="27"/>
  <c r="I22" i="27"/>
  <c r="J22" i="27"/>
  <c r="K22" i="27"/>
  <c r="B23" i="27"/>
  <c r="C23" i="27"/>
  <c r="D23" i="27"/>
  <c r="E23" i="27"/>
  <c r="F23" i="27"/>
  <c r="G23" i="27"/>
  <c r="H23" i="27"/>
  <c r="I23" i="27"/>
  <c r="J23" i="27"/>
  <c r="K23" i="27"/>
  <c r="B24" i="27"/>
  <c r="C24" i="27"/>
  <c r="D24" i="27"/>
  <c r="E24" i="27"/>
  <c r="F24" i="27"/>
  <c r="G24" i="27"/>
  <c r="H24" i="27"/>
  <c r="I24" i="27"/>
  <c r="J24" i="27"/>
  <c r="K24" i="27"/>
  <c r="B25" i="27"/>
  <c r="C25" i="27"/>
  <c r="D25" i="27"/>
  <c r="E25" i="27"/>
  <c r="F25" i="27"/>
  <c r="G25" i="27"/>
  <c r="H25" i="27"/>
  <c r="I25" i="27"/>
  <c r="J25" i="27"/>
  <c r="K25" i="27"/>
  <c r="B26" i="27"/>
  <c r="C26" i="27"/>
  <c r="D26" i="27"/>
  <c r="E26" i="27"/>
  <c r="F26" i="27"/>
  <c r="G26" i="27"/>
  <c r="H26" i="27"/>
  <c r="I26" i="27"/>
  <c r="J26" i="27"/>
  <c r="K26" i="27"/>
  <c r="B27" i="27"/>
  <c r="C27" i="27"/>
  <c r="D27" i="27"/>
  <c r="E27" i="27"/>
  <c r="F27" i="27"/>
  <c r="G27" i="27"/>
  <c r="H27" i="27"/>
  <c r="I27" i="27"/>
  <c r="J27" i="27"/>
  <c r="K27" i="27"/>
  <c r="C4" i="27"/>
  <c r="D4" i="27"/>
  <c r="E4" i="27"/>
  <c r="F4" i="27"/>
  <c r="G4" i="27"/>
  <c r="H4" i="27"/>
  <c r="I4" i="27"/>
  <c r="J4" i="27"/>
  <c r="K4" i="27"/>
  <c r="B4" i="27"/>
  <c r="N13" i="26"/>
  <c r="O13" i="26"/>
  <c r="N14" i="26"/>
  <c r="O14" i="26"/>
  <c r="N15" i="26"/>
  <c r="O15" i="26"/>
  <c r="N16" i="26"/>
  <c r="O16" i="26"/>
  <c r="N17" i="26"/>
  <c r="O17" i="26"/>
  <c r="N18" i="26"/>
  <c r="O18" i="26"/>
  <c r="N19" i="26"/>
  <c r="O19" i="26"/>
  <c r="N20" i="26"/>
  <c r="O20" i="26"/>
  <c r="N21" i="26"/>
  <c r="O21" i="26"/>
  <c r="N22" i="26"/>
  <c r="O22" i="26"/>
  <c r="N23" i="26"/>
  <c r="O23" i="26"/>
  <c r="N24" i="26"/>
  <c r="O24" i="26"/>
  <c r="N25" i="26"/>
  <c r="O25" i="26"/>
  <c r="N26" i="26"/>
  <c r="O26" i="26"/>
  <c r="N27" i="26"/>
  <c r="O27" i="26"/>
  <c r="N28" i="26"/>
  <c r="O28" i="26"/>
  <c r="N29" i="26"/>
  <c r="O29" i="26"/>
  <c r="N30" i="26"/>
  <c r="O30" i="26"/>
  <c r="N31" i="26"/>
  <c r="O31" i="26"/>
  <c r="C9" i="26"/>
  <c r="D9" i="26"/>
  <c r="E9" i="26"/>
  <c r="F9" i="26"/>
  <c r="G9" i="26"/>
  <c r="H9" i="26"/>
  <c r="I9" i="26"/>
  <c r="J9" i="26"/>
  <c r="K9" i="26"/>
  <c r="L9" i="26"/>
  <c r="C10" i="26"/>
  <c r="D10" i="26"/>
  <c r="E10" i="26"/>
  <c r="F10" i="26"/>
  <c r="G10" i="26"/>
  <c r="H10" i="26"/>
  <c r="I10" i="26"/>
  <c r="J10" i="26"/>
  <c r="K10" i="26"/>
  <c r="L10" i="26"/>
  <c r="C11" i="26"/>
  <c r="D11" i="26"/>
  <c r="E11" i="26"/>
  <c r="F11" i="26"/>
  <c r="G11" i="26"/>
  <c r="H11" i="26"/>
  <c r="I11" i="26"/>
  <c r="J11" i="26"/>
  <c r="K11" i="26"/>
  <c r="L11" i="26"/>
  <c r="C12" i="26"/>
  <c r="D12" i="26"/>
  <c r="E12" i="26"/>
  <c r="F12" i="26"/>
  <c r="G12" i="26"/>
  <c r="H12" i="26"/>
  <c r="I12" i="26"/>
  <c r="J12" i="26"/>
  <c r="K12" i="26"/>
  <c r="L12" i="26"/>
  <c r="C13" i="26"/>
  <c r="D13" i="26"/>
  <c r="E13" i="26"/>
  <c r="F13" i="26"/>
  <c r="G13" i="26"/>
  <c r="H13" i="26"/>
  <c r="I13" i="26"/>
  <c r="J13" i="26"/>
  <c r="K13" i="26"/>
  <c r="L13" i="26"/>
  <c r="C14" i="26"/>
  <c r="D14" i="26"/>
  <c r="E14" i="26"/>
  <c r="F14" i="26"/>
  <c r="G14" i="26"/>
  <c r="H14" i="26"/>
  <c r="I14" i="26"/>
  <c r="J14" i="26"/>
  <c r="K14" i="26"/>
  <c r="L14" i="26"/>
  <c r="C15" i="26"/>
  <c r="D15" i="26"/>
  <c r="E15" i="26"/>
  <c r="F15" i="26"/>
  <c r="G15" i="26"/>
  <c r="H15" i="26"/>
  <c r="I15" i="26"/>
  <c r="J15" i="26"/>
  <c r="K15" i="26"/>
  <c r="L15" i="26"/>
  <c r="C16" i="26"/>
  <c r="D16" i="26"/>
  <c r="E16" i="26"/>
  <c r="F16" i="26"/>
  <c r="G16" i="26"/>
  <c r="H16" i="26"/>
  <c r="I16" i="26"/>
  <c r="J16" i="26"/>
  <c r="K16" i="26"/>
  <c r="L16" i="26"/>
  <c r="C17" i="26"/>
  <c r="D17" i="26"/>
  <c r="E17" i="26"/>
  <c r="F17" i="26"/>
  <c r="G17" i="26"/>
  <c r="H17" i="26"/>
  <c r="I17" i="26"/>
  <c r="J17" i="26"/>
  <c r="K17" i="26"/>
  <c r="L17" i="26"/>
  <c r="C18" i="26"/>
  <c r="D18" i="26"/>
  <c r="E18" i="26"/>
  <c r="F18" i="26"/>
  <c r="G18" i="26"/>
  <c r="H18" i="26"/>
  <c r="I18" i="26"/>
  <c r="J18" i="26"/>
  <c r="K18" i="26"/>
  <c r="L18" i="26"/>
  <c r="C19" i="26"/>
  <c r="D19" i="26"/>
  <c r="E19" i="26"/>
  <c r="F19" i="26"/>
  <c r="G19" i="26"/>
  <c r="H19" i="26"/>
  <c r="I19" i="26"/>
  <c r="J19" i="26"/>
  <c r="K19" i="26"/>
  <c r="L19" i="26"/>
  <c r="C20" i="26"/>
  <c r="D20" i="26"/>
  <c r="E20" i="26"/>
  <c r="F20" i="26"/>
  <c r="G20" i="26"/>
  <c r="H20" i="26"/>
  <c r="I20" i="26"/>
  <c r="J20" i="26"/>
  <c r="K20" i="26"/>
  <c r="L20" i="26"/>
  <c r="C21" i="26"/>
  <c r="D21" i="26"/>
  <c r="E21" i="26"/>
  <c r="F21" i="26"/>
  <c r="G21" i="26"/>
  <c r="H21" i="26"/>
  <c r="I21" i="26"/>
  <c r="J21" i="26"/>
  <c r="K21" i="26"/>
  <c r="L21" i="26"/>
  <c r="C22" i="26"/>
  <c r="D22" i="26"/>
  <c r="E22" i="26"/>
  <c r="F22" i="26"/>
  <c r="G22" i="26"/>
  <c r="H22" i="26"/>
  <c r="I22" i="26"/>
  <c r="J22" i="26"/>
  <c r="K22" i="26"/>
  <c r="L22" i="26"/>
  <c r="C23" i="26"/>
  <c r="D23" i="26"/>
  <c r="E23" i="26"/>
  <c r="F23" i="26"/>
  <c r="G23" i="26"/>
  <c r="H23" i="26"/>
  <c r="I23" i="26"/>
  <c r="J23" i="26"/>
  <c r="K23" i="26"/>
  <c r="L23" i="26"/>
  <c r="C24" i="26"/>
  <c r="D24" i="26"/>
  <c r="E24" i="26"/>
  <c r="F24" i="26"/>
  <c r="G24" i="26"/>
  <c r="H24" i="26"/>
  <c r="I24" i="26"/>
  <c r="J24" i="26"/>
  <c r="K24" i="26"/>
  <c r="L24" i="26"/>
  <c r="C25" i="26"/>
  <c r="D25" i="26"/>
  <c r="E25" i="26"/>
  <c r="F25" i="26"/>
  <c r="G25" i="26"/>
  <c r="H25" i="26"/>
  <c r="I25" i="26"/>
  <c r="J25" i="26"/>
  <c r="K25" i="26"/>
  <c r="L25" i="26"/>
  <c r="C26" i="26"/>
  <c r="D26" i="26"/>
  <c r="E26" i="26"/>
  <c r="F26" i="26"/>
  <c r="G26" i="26"/>
  <c r="H26" i="26"/>
  <c r="I26" i="26"/>
  <c r="J26" i="26"/>
  <c r="K26" i="26"/>
  <c r="L26" i="26"/>
  <c r="C27" i="26"/>
  <c r="D27" i="26"/>
  <c r="E27" i="26"/>
  <c r="F27" i="26"/>
  <c r="G27" i="26"/>
  <c r="H27" i="26"/>
  <c r="I27" i="26"/>
  <c r="J27" i="26"/>
  <c r="K27" i="26"/>
  <c r="L27" i="26"/>
  <c r="C28" i="26"/>
  <c r="D28" i="26"/>
  <c r="E28" i="26"/>
  <c r="F28" i="26"/>
  <c r="G28" i="26"/>
  <c r="H28" i="26"/>
  <c r="I28" i="26"/>
  <c r="J28" i="26"/>
  <c r="K28" i="26"/>
  <c r="L28" i="26"/>
  <c r="C29" i="26"/>
  <c r="D29" i="26"/>
  <c r="E29" i="26"/>
  <c r="F29" i="26"/>
  <c r="G29" i="26"/>
  <c r="H29" i="26"/>
  <c r="I29" i="26"/>
  <c r="J29" i="26"/>
  <c r="K29" i="26"/>
  <c r="L29" i="26"/>
  <c r="C30" i="26"/>
  <c r="D30" i="26"/>
  <c r="E30" i="26"/>
  <c r="F30" i="26"/>
  <c r="G30" i="26"/>
  <c r="H30" i="26"/>
  <c r="I30" i="26"/>
  <c r="J30" i="26"/>
  <c r="K30" i="26"/>
  <c r="L30" i="26"/>
  <c r="C31" i="26"/>
  <c r="D31" i="26"/>
  <c r="E31" i="26"/>
  <c r="F31" i="26"/>
  <c r="G31" i="26"/>
  <c r="H31" i="26"/>
  <c r="I31" i="26"/>
  <c r="J31" i="26"/>
  <c r="K31" i="26"/>
  <c r="L31" i="26"/>
  <c r="D8" i="26"/>
  <c r="E8" i="26"/>
  <c r="F8" i="26"/>
  <c r="G8" i="26"/>
  <c r="H8" i="26"/>
  <c r="I8" i="26"/>
  <c r="J8" i="26"/>
  <c r="K8" i="26"/>
  <c r="L8" i="26"/>
  <c r="C8" i="26"/>
  <c r="R27" i="11"/>
  <c r="CB58" i="28"/>
  <c r="CA58" i="28"/>
  <c r="BZ58" i="28"/>
  <c r="BY58" i="28"/>
  <c r="BX58" i="28"/>
  <c r="BW58" i="28"/>
  <c r="BV58" i="28"/>
  <c r="BU58" i="28"/>
  <c r="BT58" i="28"/>
  <c r="BS58" i="28"/>
  <c r="BR58" i="28"/>
  <c r="BQ58" i="28"/>
  <c r="BP58" i="28"/>
  <c r="BO58" i="28"/>
  <c r="BN58" i="28"/>
  <c r="BM58" i="28"/>
  <c r="BK58" i="28"/>
  <c r="BJ58" i="28"/>
  <c r="BH58" i="28"/>
  <c r="BG58" i="28"/>
  <c r="BF58" i="28"/>
  <c r="BE58" i="28"/>
  <c r="BD58" i="28"/>
  <c r="BC58" i="28"/>
  <c r="BB58" i="28"/>
  <c r="BA58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K57" i="28"/>
  <c r="BJ57" i="28"/>
  <c r="BH57" i="28"/>
  <c r="BG57" i="28"/>
  <c r="BF57" i="28"/>
  <c r="BE57" i="28"/>
  <c r="BD57" i="28"/>
  <c r="BC57" i="28"/>
  <c r="BB57" i="28"/>
  <c r="BA57" i="28"/>
  <c r="CB56" i="28"/>
  <c r="CA56" i="28"/>
  <c r="BZ56" i="28"/>
  <c r="BY56" i="28"/>
  <c r="BX56" i="28"/>
  <c r="BW56" i="28"/>
  <c r="BV56" i="28"/>
  <c r="BU56" i="28"/>
  <c r="BT56" i="28"/>
  <c r="BS56" i="28"/>
  <c r="BR56" i="28"/>
  <c r="BQ56" i="28"/>
  <c r="BP56" i="28"/>
  <c r="BO56" i="28"/>
  <c r="BN56" i="28"/>
  <c r="BM56" i="28"/>
  <c r="BK56" i="28"/>
  <c r="BJ56" i="28"/>
  <c r="BH56" i="28"/>
  <c r="BG56" i="28"/>
  <c r="BF56" i="28"/>
  <c r="BE56" i="28"/>
  <c r="BD56" i="28"/>
  <c r="BC56" i="28"/>
  <c r="BB56" i="28"/>
  <c r="BA56" i="28"/>
  <c r="CB55" i="28"/>
  <c r="CA55" i="28"/>
  <c r="BZ55" i="28"/>
  <c r="BY55" i="28"/>
  <c r="BX55" i="28"/>
  <c r="BW55" i="28"/>
  <c r="BV55" i="28"/>
  <c r="BU55" i="28"/>
  <c r="BT55" i="28"/>
  <c r="BS55" i="28"/>
  <c r="BR55" i="28"/>
  <c r="BQ55" i="28"/>
  <c r="BP55" i="28"/>
  <c r="BO55" i="28"/>
  <c r="BN55" i="28"/>
  <c r="BM55" i="28"/>
  <c r="BK55" i="28"/>
  <c r="BJ55" i="28"/>
  <c r="BH55" i="28"/>
  <c r="BG55" i="28"/>
  <c r="BF55" i="28"/>
  <c r="BE55" i="28"/>
  <c r="BD55" i="28"/>
  <c r="BC55" i="28"/>
  <c r="BB55" i="28"/>
  <c r="BA55" i="28"/>
  <c r="CB54" i="28"/>
  <c r="CA54" i="28"/>
  <c r="BZ54" i="28"/>
  <c r="BY54" i="28"/>
  <c r="BX54" i="28"/>
  <c r="BW54" i="28"/>
  <c r="BV54" i="28"/>
  <c r="BU54" i="28"/>
  <c r="BT54" i="28"/>
  <c r="BS54" i="28"/>
  <c r="BR54" i="28"/>
  <c r="BQ54" i="28"/>
  <c r="BP54" i="28"/>
  <c r="BO54" i="28"/>
  <c r="BN54" i="28"/>
  <c r="BM54" i="28"/>
  <c r="BK54" i="28"/>
  <c r="BJ54" i="28"/>
  <c r="BH54" i="28"/>
  <c r="BG54" i="28"/>
  <c r="BF54" i="28"/>
  <c r="BE54" i="28"/>
  <c r="BD54" i="28"/>
  <c r="BC54" i="28"/>
  <c r="BB54" i="28"/>
  <c r="BA54" i="28"/>
  <c r="CB53" i="28"/>
  <c r="CA53" i="28"/>
  <c r="BZ53" i="28"/>
  <c r="BY53" i="28"/>
  <c r="BX53" i="28"/>
  <c r="BW53" i="28"/>
  <c r="BV53" i="28"/>
  <c r="BU53" i="28"/>
  <c r="BT53" i="28"/>
  <c r="BS53" i="28"/>
  <c r="BR53" i="28"/>
  <c r="BQ53" i="28"/>
  <c r="BP53" i="28"/>
  <c r="BO53" i="28"/>
  <c r="BN53" i="28"/>
  <c r="BM53" i="28"/>
  <c r="BK53" i="28"/>
  <c r="BJ53" i="28"/>
  <c r="BH53" i="28"/>
  <c r="BG53" i="28"/>
  <c r="BF53" i="28"/>
  <c r="BE53" i="28"/>
  <c r="BD53" i="28"/>
  <c r="BC53" i="28"/>
  <c r="BB53" i="28"/>
  <c r="BA53" i="28"/>
  <c r="CB52" i="28"/>
  <c r="CA52" i="28"/>
  <c r="BZ52" i="28"/>
  <c r="BY52" i="28"/>
  <c r="BX52" i="28"/>
  <c r="BW52" i="28"/>
  <c r="BV52" i="28"/>
  <c r="BU52" i="28"/>
  <c r="BT52" i="28"/>
  <c r="BS52" i="28"/>
  <c r="BR52" i="28"/>
  <c r="BQ52" i="28"/>
  <c r="BP52" i="28"/>
  <c r="BO52" i="28"/>
  <c r="BN52" i="28"/>
  <c r="BM52" i="28"/>
  <c r="BK52" i="28"/>
  <c r="BJ52" i="28"/>
  <c r="BH52" i="28"/>
  <c r="BG52" i="28"/>
  <c r="BF52" i="28"/>
  <c r="BE52" i="28"/>
  <c r="BD52" i="28"/>
  <c r="BC52" i="28"/>
  <c r="BB52" i="28"/>
  <c r="BA52" i="28"/>
  <c r="CB51" i="28"/>
  <c r="CA51" i="28"/>
  <c r="BZ51" i="28"/>
  <c r="BY51" i="28"/>
  <c r="BX51" i="28"/>
  <c r="BW51" i="28"/>
  <c r="BV51" i="28"/>
  <c r="BU51" i="28"/>
  <c r="BT51" i="28"/>
  <c r="BS51" i="28"/>
  <c r="BR51" i="28"/>
  <c r="BQ51" i="28"/>
  <c r="BP51" i="28"/>
  <c r="BO51" i="28"/>
  <c r="BN51" i="28"/>
  <c r="BM51" i="28"/>
  <c r="BK51" i="28"/>
  <c r="BJ51" i="28"/>
  <c r="BH51" i="28"/>
  <c r="BG51" i="28"/>
  <c r="BF51" i="28"/>
  <c r="BE51" i="28"/>
  <c r="BD51" i="28"/>
  <c r="BC51" i="28"/>
  <c r="BB51" i="28"/>
  <c r="BA51" i="28"/>
  <c r="CB50" i="28"/>
  <c r="CA50" i="28"/>
  <c r="BZ50" i="28"/>
  <c r="BY50" i="28"/>
  <c r="BX50" i="28"/>
  <c r="BW50" i="28"/>
  <c r="BV50" i="28"/>
  <c r="BU50" i="28"/>
  <c r="BT50" i="28"/>
  <c r="BS50" i="28"/>
  <c r="BR50" i="28"/>
  <c r="BQ50" i="28"/>
  <c r="BP50" i="28"/>
  <c r="BO50" i="28"/>
  <c r="BN50" i="28"/>
  <c r="BM50" i="28"/>
  <c r="BK50" i="28"/>
  <c r="BJ50" i="28"/>
  <c r="BH50" i="28"/>
  <c r="BG50" i="28"/>
  <c r="BF50" i="28"/>
  <c r="BE50" i="28"/>
  <c r="BD50" i="28"/>
  <c r="BC50" i="28"/>
  <c r="BB50" i="28"/>
  <c r="BA50" i="28"/>
  <c r="CB49" i="28"/>
  <c r="CA49" i="28"/>
  <c r="BZ49" i="28"/>
  <c r="BY49" i="28"/>
  <c r="BX49" i="28"/>
  <c r="BW49" i="28"/>
  <c r="BV49" i="28"/>
  <c r="BU49" i="28"/>
  <c r="BT49" i="28"/>
  <c r="BS49" i="28"/>
  <c r="BR49" i="28"/>
  <c r="BQ49" i="28"/>
  <c r="BP49" i="28"/>
  <c r="BO49" i="28"/>
  <c r="BN49" i="28"/>
  <c r="BM49" i="28"/>
  <c r="BK49" i="28"/>
  <c r="BJ49" i="28"/>
  <c r="BH49" i="28"/>
  <c r="BG49" i="28"/>
  <c r="BF49" i="28"/>
  <c r="BE49" i="28"/>
  <c r="BD49" i="28"/>
  <c r="BC49" i="28"/>
  <c r="BB49" i="28"/>
  <c r="BA49" i="28"/>
  <c r="CB48" i="28"/>
  <c r="CA48" i="28"/>
  <c r="BZ48" i="28"/>
  <c r="BY48" i="28"/>
  <c r="BX48" i="28"/>
  <c r="BW48" i="28"/>
  <c r="BV48" i="28"/>
  <c r="BU48" i="28"/>
  <c r="BT48" i="28"/>
  <c r="BS48" i="28"/>
  <c r="BR48" i="28"/>
  <c r="BQ48" i="28"/>
  <c r="BP48" i="28"/>
  <c r="BO48" i="28"/>
  <c r="BN48" i="28"/>
  <c r="BM48" i="28"/>
  <c r="BK48" i="28"/>
  <c r="BJ48" i="28"/>
  <c r="BH48" i="28"/>
  <c r="BG48" i="28"/>
  <c r="BF48" i="28"/>
  <c r="BE48" i="28"/>
  <c r="BD48" i="28"/>
  <c r="BC48" i="28"/>
  <c r="BB48" i="28"/>
  <c r="BA48" i="28"/>
  <c r="CB47" i="28"/>
  <c r="CA47" i="28"/>
  <c r="BZ47" i="28"/>
  <c r="BY47" i="28"/>
  <c r="BX47" i="28"/>
  <c r="BW47" i="28"/>
  <c r="BV47" i="28"/>
  <c r="BU47" i="28"/>
  <c r="BT47" i="28"/>
  <c r="BS47" i="28"/>
  <c r="BR47" i="28"/>
  <c r="BQ47" i="28"/>
  <c r="BP47" i="28"/>
  <c r="BO47" i="28"/>
  <c r="BN47" i="28"/>
  <c r="BM47" i="28"/>
  <c r="BK47" i="28"/>
  <c r="BJ47" i="28"/>
  <c r="BH47" i="28"/>
  <c r="BG47" i="28"/>
  <c r="BF47" i="28"/>
  <c r="BE47" i="28"/>
  <c r="BD47" i="28"/>
  <c r="BC47" i="28"/>
  <c r="BB47" i="28"/>
  <c r="BA47" i="28"/>
  <c r="CB46" i="28"/>
  <c r="CA46" i="28"/>
  <c r="BZ46" i="28"/>
  <c r="BY46" i="28"/>
  <c r="BX46" i="28"/>
  <c r="BW46" i="28"/>
  <c r="BV46" i="28"/>
  <c r="BU46" i="28"/>
  <c r="BT46" i="28"/>
  <c r="BS46" i="28"/>
  <c r="BR46" i="28"/>
  <c r="BQ46" i="28"/>
  <c r="BP46" i="28"/>
  <c r="BO46" i="28"/>
  <c r="BN46" i="28"/>
  <c r="BM46" i="28"/>
  <c r="BK46" i="28"/>
  <c r="BJ46" i="28"/>
  <c r="BH46" i="28"/>
  <c r="BG46" i="28"/>
  <c r="BF46" i="28"/>
  <c r="BE46" i="28"/>
  <c r="BD46" i="28"/>
  <c r="BC46" i="28"/>
  <c r="BB46" i="28"/>
  <c r="BA46" i="28"/>
  <c r="CB45" i="28"/>
  <c r="CA45" i="28"/>
  <c r="BZ45" i="28"/>
  <c r="BY45" i="28"/>
  <c r="BX45" i="28"/>
  <c r="BW45" i="28"/>
  <c r="BV45" i="28"/>
  <c r="BU45" i="28"/>
  <c r="BT45" i="28"/>
  <c r="BS45" i="28"/>
  <c r="BR45" i="28"/>
  <c r="BQ45" i="28"/>
  <c r="BP45" i="28"/>
  <c r="BO45" i="28"/>
  <c r="BN45" i="28"/>
  <c r="BM45" i="28"/>
  <c r="BK45" i="28"/>
  <c r="BJ45" i="28"/>
  <c r="BH45" i="28"/>
  <c r="BG45" i="28"/>
  <c r="BF45" i="28"/>
  <c r="BE45" i="28"/>
  <c r="BD45" i="28"/>
  <c r="BC45" i="28"/>
  <c r="BB45" i="28"/>
  <c r="BA45" i="28"/>
  <c r="CB44" i="28"/>
  <c r="CA44" i="28"/>
  <c r="BZ44" i="28"/>
  <c r="BY44" i="28"/>
  <c r="BX44" i="28"/>
  <c r="BW44" i="28"/>
  <c r="BV44" i="28"/>
  <c r="BU44" i="28"/>
  <c r="BT44" i="28"/>
  <c r="BS44" i="28"/>
  <c r="BR44" i="28"/>
  <c r="BQ44" i="28"/>
  <c r="BP44" i="28"/>
  <c r="BO44" i="28"/>
  <c r="BN44" i="28"/>
  <c r="BM44" i="28"/>
  <c r="BK44" i="28"/>
  <c r="BJ44" i="28"/>
  <c r="BH44" i="28"/>
  <c r="BG44" i="28"/>
  <c r="BF44" i="28"/>
  <c r="BE44" i="28"/>
  <c r="BD44" i="28"/>
  <c r="BC44" i="28"/>
  <c r="BB44" i="28"/>
  <c r="BA44" i="28"/>
  <c r="CB43" i="28"/>
  <c r="CA43" i="28"/>
  <c r="BZ43" i="28"/>
  <c r="BY43" i="28"/>
  <c r="BX43" i="28"/>
  <c r="BW43" i="28"/>
  <c r="BV43" i="28"/>
  <c r="BU43" i="28"/>
  <c r="BT43" i="28"/>
  <c r="BS43" i="28"/>
  <c r="BR43" i="28"/>
  <c r="BQ43" i="28"/>
  <c r="BP43" i="28"/>
  <c r="BO43" i="28"/>
  <c r="BN43" i="28"/>
  <c r="BM43" i="28"/>
  <c r="BK43" i="28"/>
  <c r="BJ43" i="28"/>
  <c r="BH43" i="28"/>
  <c r="BG43" i="28"/>
  <c r="BF43" i="28"/>
  <c r="BE43" i="28"/>
  <c r="BD43" i="28"/>
  <c r="BC43" i="28"/>
  <c r="BB43" i="28"/>
  <c r="BA43" i="28"/>
  <c r="CB42" i="28"/>
  <c r="CA42" i="28"/>
  <c r="BZ42" i="28"/>
  <c r="BY42" i="28"/>
  <c r="BX42" i="28"/>
  <c r="BW42" i="28"/>
  <c r="BV42" i="28"/>
  <c r="BU42" i="28"/>
  <c r="BT42" i="28"/>
  <c r="BS42" i="28"/>
  <c r="BR42" i="28"/>
  <c r="BQ42" i="28"/>
  <c r="BP42" i="28"/>
  <c r="BO42" i="28"/>
  <c r="BN42" i="28"/>
  <c r="BM42" i="28"/>
  <c r="BK42" i="28"/>
  <c r="BJ42" i="28"/>
  <c r="BH42" i="28"/>
  <c r="BG42" i="28"/>
  <c r="BF42" i="28"/>
  <c r="BE42" i="28"/>
  <c r="BD42" i="28"/>
  <c r="BC42" i="28"/>
  <c r="BB42" i="28"/>
  <c r="BA42" i="28"/>
  <c r="CB41" i="28"/>
  <c r="CA41" i="28"/>
  <c r="BZ41" i="28"/>
  <c r="BY41" i="28"/>
  <c r="BX41" i="28"/>
  <c r="BW41" i="28"/>
  <c r="BV41" i="28"/>
  <c r="BU41" i="28"/>
  <c r="BT41" i="28"/>
  <c r="BS41" i="28"/>
  <c r="BR41" i="28"/>
  <c r="BQ41" i="28"/>
  <c r="BP41" i="28"/>
  <c r="BO41" i="28"/>
  <c r="BN41" i="28"/>
  <c r="BM41" i="28"/>
  <c r="BK41" i="28"/>
  <c r="BJ41" i="28"/>
  <c r="BH41" i="28"/>
  <c r="BG41" i="28"/>
  <c r="BF41" i="28"/>
  <c r="BE41" i="28"/>
  <c r="BD41" i="28"/>
  <c r="BC41" i="28"/>
  <c r="BB41" i="28"/>
  <c r="BA41" i="28"/>
  <c r="CB40" i="28"/>
  <c r="CA40" i="28"/>
  <c r="BZ40" i="28"/>
  <c r="BY40" i="28"/>
  <c r="BX40" i="28"/>
  <c r="BW40" i="28"/>
  <c r="BV40" i="28"/>
  <c r="BU40" i="28"/>
  <c r="BT40" i="28"/>
  <c r="BS40" i="28"/>
  <c r="BR40" i="28"/>
  <c r="BQ40" i="28"/>
  <c r="BP40" i="28"/>
  <c r="BO40" i="28"/>
  <c r="BN40" i="28"/>
  <c r="BM40" i="28"/>
  <c r="BK40" i="28"/>
  <c r="BJ40" i="28"/>
  <c r="BH40" i="28"/>
  <c r="BG40" i="28"/>
  <c r="BF40" i="28"/>
  <c r="BE40" i="28"/>
  <c r="BD40" i="28"/>
  <c r="BC40" i="28"/>
  <c r="BB40" i="28"/>
  <c r="BA40" i="28"/>
  <c r="CB39" i="28"/>
  <c r="CA39" i="28"/>
  <c r="BZ39" i="28"/>
  <c r="BY39" i="28"/>
  <c r="BX39" i="28"/>
  <c r="BW39" i="28"/>
  <c r="BV39" i="28"/>
  <c r="BU39" i="28"/>
  <c r="BT39" i="28"/>
  <c r="BS39" i="28"/>
  <c r="BR39" i="28"/>
  <c r="BQ39" i="28"/>
  <c r="BP39" i="28"/>
  <c r="BO39" i="28"/>
  <c r="BN39" i="28"/>
  <c r="BM39" i="28"/>
  <c r="BK39" i="28"/>
  <c r="BJ39" i="28"/>
  <c r="BH39" i="28"/>
  <c r="BG39" i="28"/>
  <c r="BF39" i="28"/>
  <c r="BE39" i="28"/>
  <c r="BD39" i="28"/>
  <c r="BC39" i="28"/>
  <c r="BB39" i="28"/>
  <c r="BA39" i="28"/>
  <c r="CB38" i="28"/>
  <c r="CA38" i="28"/>
  <c r="BZ38" i="28"/>
  <c r="BY38" i="28"/>
  <c r="BX38" i="28"/>
  <c r="BW38" i="28"/>
  <c r="BV38" i="28"/>
  <c r="BU38" i="28"/>
  <c r="BT38" i="28"/>
  <c r="BS38" i="28"/>
  <c r="BR38" i="28"/>
  <c r="BQ38" i="28"/>
  <c r="BP38" i="28"/>
  <c r="BO38" i="28"/>
  <c r="BN38" i="28"/>
  <c r="BM38" i="28"/>
  <c r="BK38" i="28"/>
  <c r="BJ38" i="28"/>
  <c r="BH38" i="28"/>
  <c r="BG38" i="28"/>
  <c r="BF38" i="28"/>
  <c r="BE38" i="28"/>
  <c r="BD38" i="28"/>
  <c r="BC38" i="28"/>
  <c r="BB38" i="28"/>
  <c r="BA38" i="28"/>
  <c r="CB37" i="28"/>
  <c r="CA37" i="28"/>
  <c r="BZ37" i="28"/>
  <c r="BY37" i="28"/>
  <c r="BX37" i="28"/>
  <c r="BW37" i="28"/>
  <c r="BV37" i="28"/>
  <c r="BU37" i="28"/>
  <c r="BT37" i="28"/>
  <c r="BS37" i="28"/>
  <c r="BR37" i="28"/>
  <c r="BQ37" i="28"/>
  <c r="BP37" i="28"/>
  <c r="BO37" i="28"/>
  <c r="BN37" i="28"/>
  <c r="BM37" i="28"/>
  <c r="BK37" i="28"/>
  <c r="BJ37" i="28"/>
  <c r="BH37" i="28"/>
  <c r="BG37" i="28"/>
  <c r="BF37" i="28"/>
  <c r="BE37" i="28"/>
  <c r="BD37" i="28"/>
  <c r="BC37" i="28"/>
  <c r="BB37" i="28"/>
  <c r="BA37" i="28"/>
  <c r="CB36" i="28"/>
  <c r="CA36" i="28"/>
  <c r="BZ36" i="28"/>
  <c r="BY36" i="28"/>
  <c r="BX36" i="28"/>
  <c r="BW36" i="28"/>
  <c r="BV36" i="28"/>
  <c r="BU36" i="28"/>
  <c r="BT36" i="28"/>
  <c r="BS36" i="28"/>
  <c r="BR36" i="28"/>
  <c r="BQ36" i="28"/>
  <c r="BP36" i="28"/>
  <c r="BO36" i="28"/>
  <c r="BN36" i="28"/>
  <c r="BM36" i="28"/>
  <c r="BK36" i="28"/>
  <c r="BJ36" i="28"/>
  <c r="BH36" i="28"/>
  <c r="BG36" i="28"/>
  <c r="BF36" i="28"/>
  <c r="BE36" i="28"/>
  <c r="BD36" i="28"/>
  <c r="BC36" i="28"/>
  <c r="BB36" i="28"/>
  <c r="BA36" i="28"/>
  <c r="CB35" i="28"/>
  <c r="CA35" i="28"/>
  <c r="BZ35" i="28"/>
  <c r="BY35" i="28"/>
  <c r="BX35" i="28"/>
  <c r="BW35" i="28"/>
  <c r="BV35" i="28"/>
  <c r="BU35" i="28"/>
  <c r="BT35" i="28"/>
  <c r="BS35" i="28"/>
  <c r="BR35" i="28"/>
  <c r="BQ35" i="28"/>
  <c r="BP35" i="28"/>
  <c r="BO35" i="28"/>
  <c r="BN35" i="28"/>
  <c r="BM35" i="28"/>
  <c r="BK35" i="28"/>
  <c r="BJ35" i="28"/>
  <c r="BH35" i="28"/>
  <c r="BG35" i="28"/>
  <c r="BF35" i="28"/>
  <c r="BE35" i="28"/>
  <c r="BD35" i="28"/>
  <c r="BC35" i="28"/>
  <c r="BB35" i="28"/>
  <c r="BA35" i="28"/>
  <c r="CB34" i="28"/>
  <c r="CA34" i="28"/>
  <c r="BZ34" i="28"/>
  <c r="BY34" i="28"/>
  <c r="BX34" i="28"/>
  <c r="BW34" i="28"/>
  <c r="BV34" i="28"/>
  <c r="BU34" i="28"/>
  <c r="BT34" i="28"/>
  <c r="BS34" i="28"/>
  <c r="BR34" i="28"/>
  <c r="BQ34" i="28"/>
  <c r="BP34" i="28"/>
  <c r="BO34" i="28"/>
  <c r="BN34" i="28"/>
  <c r="BM34" i="28"/>
  <c r="BK34" i="28"/>
  <c r="BJ34" i="28"/>
  <c r="BH34" i="28"/>
  <c r="BG34" i="28"/>
  <c r="BF34" i="28"/>
  <c r="BE34" i="28"/>
  <c r="BD34" i="28"/>
  <c r="BC34" i="28"/>
  <c r="BB34" i="28"/>
  <c r="BA34" i="28"/>
  <c r="AM34" i="28"/>
  <c r="AL34" i="28"/>
  <c r="AK34" i="28"/>
  <c r="AJ34" i="28"/>
  <c r="AI34" i="28"/>
  <c r="AH34" i="28"/>
  <c r="AG34" i="28"/>
  <c r="AF34" i="28"/>
  <c r="AE34" i="28"/>
  <c r="AD34" i="28"/>
  <c r="AC34" i="28"/>
  <c r="Z34" i="28"/>
  <c r="W34" i="28"/>
  <c r="V34" i="28"/>
  <c r="U34" i="28"/>
  <c r="CB33" i="28"/>
  <c r="CA33" i="28"/>
  <c r="BZ33" i="28"/>
  <c r="BY33" i="28"/>
  <c r="BX33" i="28"/>
  <c r="BW33" i="28"/>
  <c r="BV33" i="28"/>
  <c r="BU33" i="28"/>
  <c r="BT33" i="28"/>
  <c r="BS33" i="28"/>
  <c r="BR33" i="28"/>
  <c r="BQ33" i="28"/>
  <c r="BP33" i="28"/>
  <c r="BO33" i="28"/>
  <c r="BN33" i="28"/>
  <c r="BM33" i="28"/>
  <c r="BK33" i="28"/>
  <c r="BJ33" i="28"/>
  <c r="BH33" i="28"/>
  <c r="BG33" i="28"/>
  <c r="BF33" i="28"/>
  <c r="BE33" i="28"/>
  <c r="BD33" i="28"/>
  <c r="BC33" i="28"/>
  <c r="BB33" i="28"/>
  <c r="BA33" i="28"/>
  <c r="AM33" i="28"/>
  <c r="AL33" i="28"/>
  <c r="AK33" i="28"/>
  <c r="AJ33" i="28"/>
  <c r="AI33" i="28"/>
  <c r="AH33" i="28"/>
  <c r="AG33" i="28"/>
  <c r="AF33" i="28"/>
  <c r="AE33" i="28"/>
  <c r="AD33" i="28"/>
  <c r="AC33" i="28"/>
  <c r="Z33" i="28"/>
  <c r="W33" i="28"/>
  <c r="V33" i="28"/>
  <c r="U33" i="28"/>
  <c r="CB32" i="28"/>
  <c r="CA32" i="28"/>
  <c r="BZ32" i="28"/>
  <c r="BY32" i="28"/>
  <c r="BX32" i="28"/>
  <c r="BW32" i="28"/>
  <c r="BV32" i="28"/>
  <c r="BU32" i="28"/>
  <c r="BT32" i="28"/>
  <c r="BS32" i="28"/>
  <c r="BR32" i="28"/>
  <c r="BQ32" i="28"/>
  <c r="BP32" i="28"/>
  <c r="BO32" i="28"/>
  <c r="BN32" i="28"/>
  <c r="BM32" i="28"/>
  <c r="BK32" i="28"/>
  <c r="BJ32" i="28"/>
  <c r="BH32" i="28"/>
  <c r="BG32" i="28"/>
  <c r="BF32" i="28"/>
  <c r="BE32" i="28"/>
  <c r="BD32" i="28"/>
  <c r="BC32" i="28"/>
  <c r="BB32" i="28"/>
  <c r="BA32" i="28"/>
  <c r="AM32" i="28"/>
  <c r="AL32" i="28"/>
  <c r="AK32" i="28"/>
  <c r="AJ32" i="28"/>
  <c r="AI32" i="28"/>
  <c r="AH32" i="28"/>
  <c r="AG32" i="28"/>
  <c r="AF32" i="28"/>
  <c r="AE32" i="28"/>
  <c r="AD32" i="28"/>
  <c r="AC32" i="28"/>
  <c r="Z32" i="28"/>
  <c r="W32" i="28"/>
  <c r="V32" i="28"/>
  <c r="U32" i="28"/>
  <c r="CB31" i="28"/>
  <c r="CA31" i="28"/>
  <c r="BZ31" i="28"/>
  <c r="BY31" i="28"/>
  <c r="BX31" i="28"/>
  <c r="BW31" i="28"/>
  <c r="BV31" i="28"/>
  <c r="BU31" i="28"/>
  <c r="BT31" i="28"/>
  <c r="BS31" i="28"/>
  <c r="BR31" i="28"/>
  <c r="BQ31" i="28"/>
  <c r="BP31" i="28"/>
  <c r="BO31" i="28"/>
  <c r="BN31" i="28"/>
  <c r="BM31" i="28"/>
  <c r="BK31" i="28"/>
  <c r="BJ31" i="28"/>
  <c r="BH31" i="28"/>
  <c r="BG31" i="28"/>
  <c r="BF31" i="28"/>
  <c r="BE31" i="28"/>
  <c r="BD31" i="28"/>
  <c r="BC31" i="28"/>
  <c r="BB31" i="28"/>
  <c r="BA31" i="28"/>
  <c r="AM31" i="28"/>
  <c r="AL31" i="28"/>
  <c r="AK31" i="28"/>
  <c r="AJ31" i="28"/>
  <c r="AI31" i="28"/>
  <c r="AH31" i="28"/>
  <c r="AG31" i="28"/>
  <c r="AF31" i="28"/>
  <c r="AE31" i="28"/>
  <c r="AD31" i="28"/>
  <c r="AC31" i="28"/>
  <c r="Z31" i="28"/>
  <c r="W31" i="28"/>
  <c r="V31" i="28"/>
  <c r="U31" i="28"/>
  <c r="CB30" i="28"/>
  <c r="CA30" i="28"/>
  <c r="BZ30" i="28"/>
  <c r="BY30" i="28"/>
  <c r="BX30" i="28"/>
  <c r="BW30" i="28"/>
  <c r="BV30" i="28"/>
  <c r="BU30" i="28"/>
  <c r="BT30" i="28"/>
  <c r="BS30" i="28"/>
  <c r="BR30" i="28"/>
  <c r="BQ30" i="28"/>
  <c r="BP30" i="28"/>
  <c r="BO30" i="28"/>
  <c r="BN30" i="28"/>
  <c r="BM30" i="28"/>
  <c r="BK30" i="28"/>
  <c r="BJ30" i="28"/>
  <c r="BH30" i="28"/>
  <c r="BG30" i="28"/>
  <c r="BF30" i="28"/>
  <c r="BE30" i="28"/>
  <c r="BD30" i="28"/>
  <c r="BC30" i="28"/>
  <c r="BB30" i="28"/>
  <c r="BA30" i="28"/>
  <c r="AM30" i="28"/>
  <c r="AL30" i="28"/>
  <c r="AK30" i="28"/>
  <c r="AJ30" i="28"/>
  <c r="AI30" i="28"/>
  <c r="AH30" i="28"/>
  <c r="AG30" i="28"/>
  <c r="AF30" i="28"/>
  <c r="AE30" i="28"/>
  <c r="AD30" i="28"/>
  <c r="AC30" i="28"/>
  <c r="Z30" i="28"/>
  <c r="W30" i="28"/>
  <c r="V30" i="28"/>
  <c r="U30" i="28"/>
  <c r="CB29" i="28"/>
  <c r="CA29" i="28"/>
  <c r="BZ29" i="28"/>
  <c r="BY29" i="28"/>
  <c r="BX29" i="28"/>
  <c r="BW29" i="28"/>
  <c r="BV29" i="28"/>
  <c r="BU29" i="28"/>
  <c r="BT29" i="28"/>
  <c r="BS29" i="28"/>
  <c r="BR29" i="28"/>
  <c r="BQ29" i="28"/>
  <c r="BP29" i="28"/>
  <c r="BO29" i="28"/>
  <c r="BN29" i="28"/>
  <c r="BM29" i="28"/>
  <c r="BK29" i="28"/>
  <c r="BJ29" i="28"/>
  <c r="BH29" i="28"/>
  <c r="BG29" i="28"/>
  <c r="BF29" i="28"/>
  <c r="BE29" i="28"/>
  <c r="BD29" i="28"/>
  <c r="BC29" i="28"/>
  <c r="BB29" i="28"/>
  <c r="BA29" i="28"/>
  <c r="AM29" i="28"/>
  <c r="AL29" i="28"/>
  <c r="AK29" i="28"/>
  <c r="AJ29" i="28"/>
  <c r="AI29" i="28"/>
  <c r="AH29" i="28"/>
  <c r="AG29" i="28"/>
  <c r="AF29" i="28"/>
  <c r="AE29" i="28"/>
  <c r="AD29" i="28"/>
  <c r="AC29" i="28"/>
  <c r="Z29" i="28"/>
  <c r="W29" i="28"/>
  <c r="V29" i="28"/>
  <c r="U29" i="28"/>
  <c r="CB28" i="28"/>
  <c r="CA28" i="28"/>
  <c r="BZ28" i="28"/>
  <c r="BY28" i="28"/>
  <c r="BX28" i="28"/>
  <c r="BW28" i="28"/>
  <c r="BV28" i="28"/>
  <c r="BU28" i="28"/>
  <c r="BT28" i="28"/>
  <c r="BS28" i="28"/>
  <c r="BR28" i="28"/>
  <c r="BQ28" i="28"/>
  <c r="BP28" i="28"/>
  <c r="BO28" i="28"/>
  <c r="BN28" i="28"/>
  <c r="BM28" i="28"/>
  <c r="BK28" i="28"/>
  <c r="BJ28" i="28"/>
  <c r="BH28" i="28"/>
  <c r="BG28" i="28"/>
  <c r="BF28" i="28"/>
  <c r="BE28" i="28"/>
  <c r="BD28" i="28"/>
  <c r="BC28" i="28"/>
  <c r="BB28" i="28"/>
  <c r="BA28" i="28"/>
  <c r="AM28" i="28"/>
  <c r="AL28" i="28"/>
  <c r="AK28" i="28"/>
  <c r="AJ28" i="28"/>
  <c r="AI28" i="28"/>
  <c r="AH28" i="28"/>
  <c r="AG28" i="28"/>
  <c r="AF28" i="28"/>
  <c r="AE28" i="28"/>
  <c r="AD28" i="28"/>
  <c r="AC28" i="28"/>
  <c r="Z28" i="28"/>
  <c r="W28" i="28"/>
  <c r="V28" i="28"/>
  <c r="U28" i="28"/>
  <c r="CB27" i="28"/>
  <c r="CA27" i="28"/>
  <c r="BZ27" i="28"/>
  <c r="BY27" i="28"/>
  <c r="BX27" i="28"/>
  <c r="BW27" i="28"/>
  <c r="BV27" i="28"/>
  <c r="BU27" i="28"/>
  <c r="BT27" i="28"/>
  <c r="BS27" i="28"/>
  <c r="BR27" i="28"/>
  <c r="BQ27" i="28"/>
  <c r="BP27" i="28"/>
  <c r="BO27" i="28"/>
  <c r="BN27" i="28"/>
  <c r="BM27" i="28"/>
  <c r="BK27" i="28"/>
  <c r="BJ27" i="28"/>
  <c r="BH27" i="28"/>
  <c r="BG27" i="28"/>
  <c r="BF27" i="28"/>
  <c r="BE27" i="28"/>
  <c r="BD27" i="28"/>
  <c r="BC27" i="28"/>
  <c r="BB27" i="28"/>
  <c r="BA27" i="28"/>
  <c r="AM27" i="28"/>
  <c r="AL27" i="28"/>
  <c r="AK27" i="28"/>
  <c r="AJ27" i="28"/>
  <c r="AI27" i="28"/>
  <c r="AH27" i="28"/>
  <c r="AG27" i="28"/>
  <c r="AF27" i="28"/>
  <c r="AE27" i="28"/>
  <c r="AD27" i="28"/>
  <c r="AC27" i="28"/>
  <c r="Z27" i="28"/>
  <c r="W27" i="28"/>
  <c r="V27" i="28"/>
  <c r="U27" i="28"/>
  <c r="CB26" i="28"/>
  <c r="CA26" i="28"/>
  <c r="BZ26" i="28"/>
  <c r="BY26" i="28"/>
  <c r="BX26" i="28"/>
  <c r="BW26" i="28"/>
  <c r="BV26" i="28"/>
  <c r="BU26" i="28"/>
  <c r="BT26" i="28"/>
  <c r="BS26" i="28"/>
  <c r="BR26" i="28"/>
  <c r="BQ26" i="28"/>
  <c r="BP26" i="28"/>
  <c r="BO26" i="28"/>
  <c r="BN26" i="28"/>
  <c r="BM26" i="28"/>
  <c r="BK26" i="28"/>
  <c r="BJ26" i="28"/>
  <c r="BH26" i="28"/>
  <c r="BG26" i="28"/>
  <c r="BF26" i="28"/>
  <c r="BE26" i="28"/>
  <c r="BD26" i="28"/>
  <c r="BC26" i="28"/>
  <c r="BB26" i="28"/>
  <c r="BA26" i="28"/>
  <c r="AM26" i="28"/>
  <c r="AL26" i="28"/>
  <c r="AK26" i="28"/>
  <c r="AJ26" i="28"/>
  <c r="AI26" i="28"/>
  <c r="AH26" i="28"/>
  <c r="AG26" i="28"/>
  <c r="AF26" i="28"/>
  <c r="AE26" i="28"/>
  <c r="AD26" i="28"/>
  <c r="AC26" i="28"/>
  <c r="Z26" i="28"/>
  <c r="W26" i="28"/>
  <c r="V26" i="28"/>
  <c r="U26" i="28"/>
  <c r="CB25" i="28"/>
  <c r="CA25" i="28"/>
  <c r="BZ25" i="28"/>
  <c r="BY25" i="28"/>
  <c r="BX25" i="28"/>
  <c r="BW25" i="28"/>
  <c r="BV25" i="28"/>
  <c r="BU25" i="28"/>
  <c r="BT25" i="28"/>
  <c r="BS25" i="28"/>
  <c r="BR25" i="28"/>
  <c r="BQ25" i="28"/>
  <c r="BP25" i="28"/>
  <c r="BO25" i="28"/>
  <c r="BN25" i="28"/>
  <c r="BM25" i="28"/>
  <c r="BK25" i="28"/>
  <c r="BJ25" i="28"/>
  <c r="BH25" i="28"/>
  <c r="BG25" i="28"/>
  <c r="BF25" i="28"/>
  <c r="BE25" i="28"/>
  <c r="BD25" i="28"/>
  <c r="BC25" i="28"/>
  <c r="BB25" i="28"/>
  <c r="BA25" i="28"/>
  <c r="AM25" i="28"/>
  <c r="AL25" i="28"/>
  <c r="AK25" i="28"/>
  <c r="AJ25" i="28"/>
  <c r="AI25" i="28"/>
  <c r="AH25" i="28"/>
  <c r="AG25" i="28"/>
  <c r="AF25" i="28"/>
  <c r="AE25" i="28"/>
  <c r="AD25" i="28"/>
  <c r="AC25" i="28"/>
  <c r="Z25" i="28"/>
  <c r="W25" i="28"/>
  <c r="V25" i="28"/>
  <c r="U25" i="28"/>
  <c r="CB24" i="28"/>
  <c r="CA24" i="28"/>
  <c r="BZ24" i="28"/>
  <c r="BY24" i="28"/>
  <c r="BX24" i="28"/>
  <c r="BW24" i="28"/>
  <c r="BV24" i="28"/>
  <c r="BU24" i="28"/>
  <c r="BT24" i="28"/>
  <c r="BS24" i="28"/>
  <c r="BR24" i="28"/>
  <c r="BQ24" i="28"/>
  <c r="BP24" i="28"/>
  <c r="BO24" i="28"/>
  <c r="BN24" i="28"/>
  <c r="BM24" i="28"/>
  <c r="BK24" i="28"/>
  <c r="BJ24" i="28"/>
  <c r="BH24" i="28"/>
  <c r="BG24" i="28"/>
  <c r="BF24" i="28"/>
  <c r="BE24" i="28"/>
  <c r="BD24" i="28"/>
  <c r="BC24" i="28"/>
  <c r="BB24" i="28"/>
  <c r="BA24" i="28"/>
  <c r="AM24" i="28"/>
  <c r="AL24" i="28"/>
  <c r="AK24" i="28"/>
  <c r="AJ24" i="28"/>
  <c r="AI24" i="28"/>
  <c r="AH24" i="28"/>
  <c r="AG24" i="28"/>
  <c r="AF24" i="28"/>
  <c r="AE24" i="28"/>
  <c r="AD24" i="28"/>
  <c r="AC24" i="28"/>
  <c r="Z24" i="28"/>
  <c r="W24" i="28"/>
  <c r="V24" i="28"/>
  <c r="U24" i="28"/>
  <c r="CB23" i="28"/>
  <c r="CA23" i="28"/>
  <c r="BZ23" i="28"/>
  <c r="BY23" i="28"/>
  <c r="BX23" i="28"/>
  <c r="BW23" i="28"/>
  <c r="BV23" i="28"/>
  <c r="BU23" i="28"/>
  <c r="BT23" i="28"/>
  <c r="BS23" i="28"/>
  <c r="BR23" i="28"/>
  <c r="BQ23" i="28"/>
  <c r="BP23" i="28"/>
  <c r="BO23" i="28"/>
  <c r="BN23" i="28"/>
  <c r="BM23" i="28"/>
  <c r="BK23" i="28"/>
  <c r="BJ23" i="28"/>
  <c r="BH23" i="28"/>
  <c r="BG23" i="28"/>
  <c r="BF23" i="28"/>
  <c r="BE23" i="28"/>
  <c r="BD23" i="28"/>
  <c r="BC23" i="28"/>
  <c r="BB23" i="28"/>
  <c r="BA23" i="28"/>
  <c r="AM23" i="28"/>
  <c r="AL23" i="28"/>
  <c r="AK23" i="28"/>
  <c r="AJ23" i="28"/>
  <c r="AI23" i="28"/>
  <c r="AH23" i="28"/>
  <c r="AG23" i="28"/>
  <c r="AF23" i="28"/>
  <c r="AE23" i="28"/>
  <c r="AD23" i="28"/>
  <c r="AC23" i="28"/>
  <c r="Z23" i="28"/>
  <c r="W23" i="28"/>
  <c r="V23" i="28"/>
  <c r="U23" i="28"/>
  <c r="CB22" i="28"/>
  <c r="CA22" i="28"/>
  <c r="BZ22" i="28"/>
  <c r="BY22" i="28"/>
  <c r="BX22" i="28"/>
  <c r="BW22" i="28"/>
  <c r="BV22" i="28"/>
  <c r="BU22" i="28"/>
  <c r="BT22" i="28"/>
  <c r="BS22" i="28"/>
  <c r="BR22" i="28"/>
  <c r="BQ22" i="28"/>
  <c r="BP22" i="28"/>
  <c r="BO22" i="28"/>
  <c r="BN22" i="28"/>
  <c r="BM22" i="28"/>
  <c r="BK22" i="28"/>
  <c r="BJ22" i="28"/>
  <c r="BH22" i="28"/>
  <c r="BG22" i="28"/>
  <c r="BF22" i="28"/>
  <c r="BE22" i="28"/>
  <c r="BD22" i="28"/>
  <c r="BC22" i="28"/>
  <c r="BB22" i="28"/>
  <c r="BA22" i="28"/>
  <c r="AM22" i="28"/>
  <c r="AL22" i="28"/>
  <c r="AK22" i="28"/>
  <c r="AJ22" i="28"/>
  <c r="AI22" i="28"/>
  <c r="AH22" i="28"/>
  <c r="AG22" i="28"/>
  <c r="AF22" i="28"/>
  <c r="AE22" i="28"/>
  <c r="AD22" i="28"/>
  <c r="AC22" i="28"/>
  <c r="Z22" i="28"/>
  <c r="W22" i="28"/>
  <c r="V22" i="28"/>
  <c r="U22" i="28"/>
  <c r="CB21" i="28"/>
  <c r="CA21" i="28"/>
  <c r="BZ21" i="28"/>
  <c r="BY21" i="28"/>
  <c r="BX21" i="28"/>
  <c r="BW21" i="28"/>
  <c r="BV21" i="28"/>
  <c r="BU21" i="28"/>
  <c r="BT21" i="28"/>
  <c r="BS21" i="28"/>
  <c r="BR21" i="28"/>
  <c r="BQ21" i="28"/>
  <c r="BP21" i="28"/>
  <c r="BO21" i="28"/>
  <c r="BN21" i="28"/>
  <c r="BM21" i="28"/>
  <c r="BK21" i="28"/>
  <c r="BJ21" i="28"/>
  <c r="BH21" i="28"/>
  <c r="BG21" i="28"/>
  <c r="BF21" i="28"/>
  <c r="BE21" i="28"/>
  <c r="BD21" i="28"/>
  <c r="BC21" i="28"/>
  <c r="BB21" i="28"/>
  <c r="BA21" i="28"/>
  <c r="AM21" i="28"/>
  <c r="AL21" i="28"/>
  <c r="AK21" i="28"/>
  <c r="AJ21" i="28"/>
  <c r="AI21" i="28"/>
  <c r="AH21" i="28"/>
  <c r="AG21" i="28"/>
  <c r="AF21" i="28"/>
  <c r="AE21" i="28"/>
  <c r="AD21" i="28"/>
  <c r="AC21" i="28"/>
  <c r="Z21" i="28"/>
  <c r="W21" i="28"/>
  <c r="V21" i="28"/>
  <c r="U21" i="28"/>
  <c r="CB20" i="28"/>
  <c r="CA20" i="28"/>
  <c r="BZ20" i="28"/>
  <c r="BY20" i="28"/>
  <c r="BX20" i="28"/>
  <c r="BW20" i="28"/>
  <c r="BV20" i="28"/>
  <c r="BU20" i="28"/>
  <c r="BT20" i="28"/>
  <c r="BS20" i="28"/>
  <c r="BR20" i="28"/>
  <c r="BQ20" i="28"/>
  <c r="BP20" i="28"/>
  <c r="BO20" i="28"/>
  <c r="BN20" i="28"/>
  <c r="BM20" i="28"/>
  <c r="BK20" i="28"/>
  <c r="BJ20" i="28"/>
  <c r="BH20" i="28"/>
  <c r="BG20" i="28"/>
  <c r="BF20" i="28"/>
  <c r="BE20" i="28"/>
  <c r="BD20" i="28"/>
  <c r="BC20" i="28"/>
  <c r="BB20" i="28"/>
  <c r="BA20" i="28"/>
  <c r="AM20" i="28"/>
  <c r="AL20" i="28"/>
  <c r="AK20" i="28"/>
  <c r="AJ20" i="28"/>
  <c r="AI20" i="28"/>
  <c r="AH20" i="28"/>
  <c r="AG20" i="28"/>
  <c r="AF20" i="28"/>
  <c r="AE20" i="28"/>
  <c r="AD20" i="28"/>
  <c r="AC20" i="28"/>
  <c r="Z20" i="28"/>
  <c r="W20" i="28"/>
  <c r="V20" i="28"/>
  <c r="U20" i="28"/>
  <c r="CB19" i="28"/>
  <c r="CA19" i="28"/>
  <c r="BZ19" i="28"/>
  <c r="BY19" i="28"/>
  <c r="BX19" i="28"/>
  <c r="BW19" i="28"/>
  <c r="BV19" i="28"/>
  <c r="BU19" i="28"/>
  <c r="BT19" i="28"/>
  <c r="BS19" i="28"/>
  <c r="BR19" i="28"/>
  <c r="BQ19" i="28"/>
  <c r="BP19" i="28"/>
  <c r="BO19" i="28"/>
  <c r="BN19" i="28"/>
  <c r="BM19" i="28"/>
  <c r="BK19" i="28"/>
  <c r="BJ19" i="28"/>
  <c r="BH19" i="28"/>
  <c r="BG19" i="28"/>
  <c r="BF19" i="28"/>
  <c r="BE19" i="28"/>
  <c r="BD19" i="28"/>
  <c r="BC19" i="28"/>
  <c r="BB19" i="28"/>
  <c r="BA19" i="28"/>
  <c r="AM19" i="28"/>
  <c r="AL19" i="28"/>
  <c r="AK19" i="28"/>
  <c r="AJ19" i="28"/>
  <c r="AI19" i="28"/>
  <c r="AH19" i="28"/>
  <c r="AG19" i="28"/>
  <c r="AF19" i="28"/>
  <c r="AE19" i="28"/>
  <c r="AD19" i="28"/>
  <c r="AC19" i="28"/>
  <c r="Z19" i="28"/>
  <c r="W19" i="28"/>
  <c r="V19" i="28"/>
  <c r="U19" i="28"/>
  <c r="CB18" i="28"/>
  <c r="CA18" i="28"/>
  <c r="BZ18" i="28"/>
  <c r="BY18" i="28"/>
  <c r="BX18" i="28"/>
  <c r="BW18" i="28"/>
  <c r="BV18" i="28"/>
  <c r="BU18" i="28"/>
  <c r="BT18" i="28"/>
  <c r="BS18" i="28"/>
  <c r="BR18" i="28"/>
  <c r="BQ18" i="28"/>
  <c r="BP18" i="28"/>
  <c r="BO18" i="28"/>
  <c r="BN18" i="28"/>
  <c r="BM18" i="28"/>
  <c r="BK18" i="28"/>
  <c r="BJ18" i="28"/>
  <c r="BH18" i="28"/>
  <c r="BG18" i="28"/>
  <c r="BF18" i="28"/>
  <c r="BE18" i="28"/>
  <c r="BD18" i="28"/>
  <c r="BC18" i="28"/>
  <c r="BB18" i="28"/>
  <c r="BA18" i="28"/>
  <c r="AM18" i="28"/>
  <c r="AL18" i="28"/>
  <c r="AK18" i="28"/>
  <c r="AJ18" i="28"/>
  <c r="AI18" i="28"/>
  <c r="AH18" i="28"/>
  <c r="AG18" i="28"/>
  <c r="AF18" i="28"/>
  <c r="AE18" i="28"/>
  <c r="AD18" i="28"/>
  <c r="AC18" i="28"/>
  <c r="Z18" i="28"/>
  <c r="W18" i="28"/>
  <c r="V18" i="28"/>
  <c r="U18" i="28"/>
  <c r="CB17" i="28"/>
  <c r="CA17" i="28"/>
  <c r="BZ17" i="28"/>
  <c r="BY17" i="28"/>
  <c r="BX17" i="28"/>
  <c r="BW17" i="28"/>
  <c r="BV17" i="28"/>
  <c r="BU17" i="28"/>
  <c r="BT17" i="28"/>
  <c r="BS17" i="28"/>
  <c r="BR17" i="28"/>
  <c r="BQ17" i="28"/>
  <c r="BP17" i="28"/>
  <c r="BO17" i="28"/>
  <c r="BN17" i="28"/>
  <c r="BM17" i="28"/>
  <c r="BK17" i="28"/>
  <c r="BJ17" i="28"/>
  <c r="BH17" i="28"/>
  <c r="BG17" i="28"/>
  <c r="BF17" i="28"/>
  <c r="BE17" i="28"/>
  <c r="BD17" i="28"/>
  <c r="BC17" i="28"/>
  <c r="BB17" i="28"/>
  <c r="BA17" i="28"/>
  <c r="AM17" i="28"/>
  <c r="AL17" i="28"/>
  <c r="AK17" i="28"/>
  <c r="AJ17" i="28"/>
  <c r="AI17" i="28"/>
  <c r="AH17" i="28"/>
  <c r="AG17" i="28"/>
  <c r="AF17" i="28"/>
  <c r="AE17" i="28"/>
  <c r="AD17" i="28"/>
  <c r="AC17" i="28"/>
  <c r="Z17" i="28"/>
  <c r="W17" i="28"/>
  <c r="V17" i="28"/>
  <c r="U17" i="28"/>
  <c r="CB16" i="28"/>
  <c r="CA16" i="28"/>
  <c r="BZ16" i="28"/>
  <c r="BY16" i="28"/>
  <c r="BX16" i="28"/>
  <c r="BW16" i="28"/>
  <c r="BV16" i="28"/>
  <c r="BU16" i="28"/>
  <c r="BT16" i="28"/>
  <c r="BS16" i="28"/>
  <c r="BR16" i="28"/>
  <c r="BQ16" i="28"/>
  <c r="BP16" i="28"/>
  <c r="BO16" i="28"/>
  <c r="BN16" i="28"/>
  <c r="BM16" i="28"/>
  <c r="BK16" i="28"/>
  <c r="BJ16" i="28"/>
  <c r="BH16" i="28"/>
  <c r="BG16" i="28"/>
  <c r="BF16" i="28"/>
  <c r="BE16" i="28"/>
  <c r="BD16" i="28"/>
  <c r="BC16" i="28"/>
  <c r="BB16" i="28"/>
  <c r="BA16" i="28"/>
  <c r="AM16" i="28"/>
  <c r="AL16" i="28"/>
  <c r="AK16" i="28"/>
  <c r="AJ16" i="28"/>
  <c r="AI16" i="28"/>
  <c r="AH16" i="28"/>
  <c r="AG16" i="28"/>
  <c r="AF16" i="28"/>
  <c r="AE16" i="28"/>
  <c r="AD16" i="28"/>
  <c r="AC16" i="28"/>
  <c r="Z16" i="28"/>
  <c r="W16" i="28"/>
  <c r="V16" i="28"/>
  <c r="U16" i="28"/>
  <c r="CB15" i="28"/>
  <c r="CA15" i="28"/>
  <c r="BZ15" i="28"/>
  <c r="BY15" i="28"/>
  <c r="BX15" i="28"/>
  <c r="BW15" i="28"/>
  <c r="BV15" i="28"/>
  <c r="BU15" i="28"/>
  <c r="BT15" i="28"/>
  <c r="BS15" i="28"/>
  <c r="BR15" i="28"/>
  <c r="BQ15" i="28"/>
  <c r="BP15" i="28"/>
  <c r="BO15" i="28"/>
  <c r="BN15" i="28"/>
  <c r="BM15" i="28"/>
  <c r="BK15" i="28"/>
  <c r="BJ15" i="28"/>
  <c r="BH15" i="28"/>
  <c r="BG15" i="28"/>
  <c r="BF15" i="28"/>
  <c r="BE15" i="28"/>
  <c r="BD15" i="28"/>
  <c r="BC15" i="28"/>
  <c r="BB15" i="28"/>
  <c r="BA15" i="28"/>
  <c r="AM15" i="28"/>
  <c r="AL15" i="28"/>
  <c r="AK15" i="28"/>
  <c r="AJ15" i="28"/>
  <c r="AI15" i="28"/>
  <c r="AH15" i="28"/>
  <c r="AG15" i="28"/>
  <c r="AF15" i="28"/>
  <c r="AE15" i="28"/>
  <c r="AD15" i="28"/>
  <c r="AC15" i="28"/>
  <c r="Z15" i="28"/>
  <c r="W15" i="28"/>
  <c r="V15" i="28"/>
  <c r="U15" i="28"/>
  <c r="CB14" i="28"/>
  <c r="CA14" i="28"/>
  <c r="BZ14" i="28"/>
  <c r="BY14" i="28"/>
  <c r="BX14" i="28"/>
  <c r="BW14" i="28"/>
  <c r="BV14" i="28"/>
  <c r="BU14" i="28"/>
  <c r="BT14" i="28"/>
  <c r="BS14" i="28"/>
  <c r="BR14" i="28"/>
  <c r="BQ14" i="28"/>
  <c r="BP14" i="28"/>
  <c r="BO14" i="28"/>
  <c r="BN14" i="28"/>
  <c r="BM14" i="28"/>
  <c r="BK14" i="28"/>
  <c r="BJ14" i="28"/>
  <c r="BH14" i="28"/>
  <c r="BG14" i="28"/>
  <c r="BF14" i="28"/>
  <c r="BE14" i="28"/>
  <c r="BD14" i="28"/>
  <c r="BC14" i="28"/>
  <c r="BB14" i="28"/>
  <c r="BA14" i="28"/>
  <c r="AM14" i="28"/>
  <c r="AL14" i="28"/>
  <c r="AK14" i="28"/>
  <c r="AJ14" i="28"/>
  <c r="Q7" i="28" s="1"/>
  <c r="AI14" i="28"/>
  <c r="AH14" i="28"/>
  <c r="AG14" i="28"/>
  <c r="AF14" i="28"/>
  <c r="AE14" i="28"/>
  <c r="AD14" i="28"/>
  <c r="AC14" i="28"/>
  <c r="Z14" i="28"/>
  <c r="W14" i="28"/>
  <c r="V14" i="28"/>
  <c r="U14" i="28"/>
  <c r="CB13" i="28"/>
  <c r="CA13" i="28"/>
  <c r="BZ13" i="28"/>
  <c r="BY13" i="28"/>
  <c r="BX13" i="28"/>
  <c r="BW13" i="28"/>
  <c r="BV13" i="28"/>
  <c r="BU13" i="28"/>
  <c r="BT13" i="28"/>
  <c r="BS13" i="28"/>
  <c r="BR13" i="28"/>
  <c r="BQ13" i="28"/>
  <c r="BP13" i="28"/>
  <c r="BO13" i="28"/>
  <c r="BN13" i="28"/>
  <c r="BM13" i="28"/>
  <c r="BK13" i="28"/>
  <c r="BJ13" i="28"/>
  <c r="BH13" i="28"/>
  <c r="BG13" i="28"/>
  <c r="BF13" i="28"/>
  <c r="BE13" i="28"/>
  <c r="BD13" i="28"/>
  <c r="BC13" i="28"/>
  <c r="BB13" i="28"/>
  <c r="BA13" i="28"/>
  <c r="AM13" i="28"/>
  <c r="AL13" i="28"/>
  <c r="AK13" i="28"/>
  <c r="AJ13" i="28"/>
  <c r="AI13" i="28"/>
  <c r="AH13" i="28"/>
  <c r="AG13" i="28"/>
  <c r="AF13" i="28"/>
  <c r="AE13" i="28"/>
  <c r="AD13" i="28"/>
  <c r="AC13" i="28"/>
  <c r="Z13" i="28"/>
  <c r="W13" i="28"/>
  <c r="V13" i="28"/>
  <c r="U13" i="28"/>
  <c r="CB12" i="28"/>
  <c r="CA12" i="28"/>
  <c r="BZ12" i="28"/>
  <c r="BY12" i="28"/>
  <c r="BX12" i="28"/>
  <c r="BW12" i="28"/>
  <c r="BV12" i="28"/>
  <c r="BU12" i="28"/>
  <c r="BT12" i="28"/>
  <c r="BS12" i="28"/>
  <c r="BR12" i="28"/>
  <c r="BQ12" i="28"/>
  <c r="BP12" i="28"/>
  <c r="BO12" i="28"/>
  <c r="BN12" i="28"/>
  <c r="BM12" i="28"/>
  <c r="BK12" i="28"/>
  <c r="BJ12" i="28"/>
  <c r="BH12" i="28"/>
  <c r="BG12" i="28"/>
  <c r="BF12" i="28"/>
  <c r="BE12" i="28"/>
  <c r="BD12" i="28"/>
  <c r="BC12" i="28"/>
  <c r="BB12" i="28"/>
  <c r="BA12" i="28"/>
  <c r="AM12" i="28"/>
  <c r="AL12" i="28"/>
  <c r="AK12" i="28"/>
  <c r="AJ12" i="28"/>
  <c r="AI12" i="28"/>
  <c r="P7" i="28" s="1"/>
  <c r="AH12" i="28"/>
  <c r="AG12" i="28"/>
  <c r="AF12" i="28"/>
  <c r="AE12" i="28"/>
  <c r="AD12" i="28"/>
  <c r="AC12" i="28"/>
  <c r="Z12" i="28"/>
  <c r="W12" i="28"/>
  <c r="V12" i="28"/>
  <c r="U12" i="28"/>
  <c r="CB11" i="28"/>
  <c r="CA11" i="28"/>
  <c r="BZ11" i="28"/>
  <c r="BY11" i="28"/>
  <c r="BX11" i="28"/>
  <c r="BW11" i="28"/>
  <c r="BV11" i="28"/>
  <c r="BU11" i="28"/>
  <c r="BT11" i="28"/>
  <c r="BS11" i="28"/>
  <c r="BR11" i="28"/>
  <c r="BQ11" i="28"/>
  <c r="BP11" i="28"/>
  <c r="BO11" i="28"/>
  <c r="BN11" i="28"/>
  <c r="BM11" i="28"/>
  <c r="BK11" i="28"/>
  <c r="BJ11" i="28"/>
  <c r="BH11" i="28"/>
  <c r="BG11" i="28"/>
  <c r="BF11" i="28"/>
  <c r="BE11" i="28"/>
  <c r="BD11" i="28"/>
  <c r="BC11" i="28"/>
  <c r="BB11" i="28"/>
  <c r="BA11" i="28"/>
  <c r="AM11" i="28"/>
  <c r="T7" i="28" s="1"/>
  <c r="AL11" i="28"/>
  <c r="S7" i="28" s="1"/>
  <c r="AK11" i="28"/>
  <c r="R7" i="28" s="1"/>
  <c r="AJ11" i="28"/>
  <c r="AI11" i="28"/>
  <c r="AH11" i="28"/>
  <c r="AG11" i="28"/>
  <c r="AF11" i="28"/>
  <c r="AE11" i="28"/>
  <c r="AD11" i="28"/>
  <c r="AC11" i="28"/>
  <c r="Z11" i="28"/>
  <c r="W11" i="28"/>
  <c r="V11" i="28"/>
  <c r="U11" i="28"/>
  <c r="BL7" i="28"/>
  <c r="BI7" i="28"/>
  <c r="AY7" i="28"/>
  <c r="AX7" i="28"/>
  <c r="AW7" i="28"/>
  <c r="AV7" i="28"/>
  <c r="AU7" i="28"/>
  <c r="AT7" i="28"/>
  <c r="AS7" i="28"/>
  <c r="AR7" i="28"/>
  <c r="AO7" i="28"/>
  <c r="L2" i="28"/>
  <c r="E1442" i="33"/>
  <c r="E930" i="33"/>
  <c r="E959" i="33"/>
  <c r="E859" i="33"/>
  <c r="E1147" i="33"/>
  <c r="E264" i="33"/>
  <c r="E751" i="33"/>
  <c r="E628" i="33"/>
  <c r="E526" i="33"/>
  <c r="E1235" i="33"/>
  <c r="E1150" i="33"/>
  <c r="E465" i="33"/>
  <c r="E740" i="33"/>
  <c r="D3" i="33"/>
  <c r="E881" i="33"/>
  <c r="E600" i="33"/>
  <c r="E474" i="33"/>
  <c r="E196" i="33"/>
  <c r="E830" i="33"/>
  <c r="E1367" i="33"/>
  <c r="E898" i="33"/>
  <c r="E1203" i="33"/>
  <c r="E659" i="33"/>
  <c r="E960" i="33"/>
  <c r="E1068" i="33"/>
  <c r="E996" i="33"/>
  <c r="E979" i="33"/>
  <c r="E1450" i="33"/>
  <c r="E1472" i="33"/>
  <c r="E1214" i="33"/>
  <c r="E278" i="33"/>
  <c r="E767" i="33"/>
  <c r="E562" i="33"/>
  <c r="O741" i="33" l="1"/>
  <c r="O42" i="33"/>
  <c r="P257" i="33"/>
  <c r="O1153" i="33"/>
  <c r="O807" i="33"/>
  <c r="O323" i="33"/>
  <c r="B628" i="33"/>
  <c r="O887" i="33"/>
  <c r="B1391" i="33"/>
  <c r="O971" i="33"/>
  <c r="P887" i="33"/>
  <c r="P1404" i="33"/>
  <c r="O385" i="33"/>
  <c r="P1022" i="33"/>
  <c r="B701" i="33"/>
  <c r="P876" i="33"/>
  <c r="P66" i="33"/>
  <c r="O321" i="33"/>
  <c r="B1273" i="33"/>
  <c r="P698" i="33"/>
  <c r="B787" i="33"/>
  <c r="O1391" i="33"/>
  <c r="B66" i="33"/>
  <c r="O1002" i="33"/>
  <c r="O1273" i="33"/>
  <c r="P1349" i="33"/>
  <c r="B973" i="33"/>
  <c r="P701" i="33"/>
  <c r="O1404" i="33"/>
  <c r="B112" i="33"/>
  <c r="O1347" i="33"/>
  <c r="P613" i="33"/>
  <c r="O860" i="33"/>
  <c r="O84" i="33"/>
  <c r="O1226" i="33"/>
  <c r="B474" i="33"/>
  <c r="B485" i="33"/>
  <c r="P1067" i="33"/>
  <c r="B956" i="33"/>
  <c r="B1237" i="33"/>
  <c r="B640" i="33"/>
  <c r="O1067" i="33"/>
  <c r="P956" i="33"/>
  <c r="B1369" i="33"/>
  <c r="O1142" i="33"/>
  <c r="P929" i="33"/>
  <c r="P288" i="33"/>
  <c r="P23" i="33"/>
  <c r="P821" i="33"/>
  <c r="B650" i="33"/>
  <c r="O288" i="33"/>
  <c r="P1345" i="33"/>
  <c r="B710" i="33"/>
  <c r="B1142" i="33"/>
  <c r="P719" i="33"/>
  <c r="B959" i="33"/>
  <c r="P1423" i="33"/>
  <c r="O1144" i="33"/>
  <c r="B1279" i="33"/>
  <c r="P1369" i="33"/>
  <c r="O929" i="33"/>
  <c r="P1053" i="33"/>
  <c r="P286" i="33"/>
  <c r="O1193" i="33"/>
  <c r="P361" i="33"/>
  <c r="O1405" i="33"/>
  <c r="P724" i="33"/>
  <c r="P1259" i="33"/>
  <c r="P360" i="33"/>
  <c r="P375" i="33"/>
  <c r="P1511" i="33"/>
  <c r="B1347" i="33"/>
  <c r="B1063" i="33"/>
  <c r="P37" i="33"/>
  <c r="O485" i="33"/>
  <c r="O582" i="33"/>
  <c r="P1033" i="33"/>
  <c r="P1193" i="33"/>
  <c r="P559" i="33"/>
  <c r="B582" i="33"/>
  <c r="P209" i="33"/>
  <c r="B360" i="33"/>
  <c r="B544" i="33"/>
  <c r="O821" i="33"/>
  <c r="O1469" i="33"/>
  <c r="P1237" i="33"/>
  <c r="B348" i="33"/>
  <c r="O1173" i="33"/>
  <c r="O1033" i="33"/>
  <c r="O896" i="33"/>
  <c r="O559" i="33"/>
  <c r="P1405" i="33"/>
  <c r="P710" i="33"/>
  <c r="P633" i="33"/>
  <c r="B375" i="33"/>
  <c r="B209" i="33"/>
  <c r="B138" i="33"/>
  <c r="O1277" i="33"/>
  <c r="B361" i="33"/>
  <c r="B1259" i="33"/>
  <c r="O1218" i="33"/>
  <c r="B1147" i="33"/>
  <c r="B104" i="33"/>
  <c r="B715" i="33"/>
  <c r="B751" i="33"/>
  <c r="B1423" i="33"/>
  <c r="B1181" i="33"/>
  <c r="P946" i="33"/>
  <c r="B286" i="33"/>
  <c r="B1340" i="33"/>
  <c r="P1387" i="33"/>
  <c r="B920" i="33"/>
  <c r="P95" i="33"/>
  <c r="O787" i="33"/>
  <c r="B697" i="33"/>
  <c r="P1153" i="33"/>
  <c r="B930" i="33"/>
  <c r="P130" i="33"/>
  <c r="O697" i="33"/>
  <c r="O920" i="33"/>
  <c r="O705" i="33"/>
  <c r="B310" i="33"/>
  <c r="O1183" i="33"/>
  <c r="O814" i="33"/>
  <c r="P1112" i="33"/>
  <c r="B278" i="33"/>
  <c r="O1279" i="33"/>
  <c r="P1043" i="33"/>
  <c r="P531" i="33"/>
  <c r="O1063" i="33"/>
  <c r="B1312" i="33"/>
  <c r="P172" i="33"/>
  <c r="B558" i="33"/>
  <c r="O453" i="33"/>
  <c r="P1051" i="33"/>
  <c r="B1349" i="33"/>
  <c r="O394" i="33"/>
  <c r="O112" i="33"/>
  <c r="B226" i="33"/>
  <c r="B698" i="33"/>
  <c r="P1469" i="33"/>
  <c r="O796" i="33"/>
  <c r="O391" i="33"/>
  <c r="O126" i="33"/>
  <c r="O712" i="33"/>
  <c r="O1513" i="33"/>
  <c r="P858" i="33"/>
  <c r="B603" i="33"/>
  <c r="P1028" i="33"/>
  <c r="B1428" i="33"/>
  <c r="O563" i="33"/>
  <c r="O438" i="33"/>
  <c r="O739" i="33"/>
  <c r="B785" i="33"/>
  <c r="P739" i="33"/>
  <c r="B1073" i="33"/>
  <c r="P700" i="33"/>
  <c r="O651" i="33"/>
  <c r="B1507" i="33"/>
  <c r="O130" i="33"/>
  <c r="P122" i="33"/>
  <c r="B796" i="33"/>
  <c r="O536" i="33"/>
  <c r="B652" i="33"/>
  <c r="P22" i="33"/>
  <c r="B1215" i="33"/>
  <c r="B42" i="33"/>
  <c r="B158" i="33"/>
  <c r="O982" i="33"/>
  <c r="P540" i="33"/>
  <c r="O451" i="33"/>
  <c r="O257" i="33"/>
  <c r="O838" i="33"/>
  <c r="B451" i="33"/>
  <c r="O205" i="33"/>
  <c r="P453" i="33"/>
  <c r="B29" i="33"/>
  <c r="O120" i="33"/>
  <c r="P29" i="33"/>
  <c r="O1181" i="33"/>
  <c r="P553" i="33"/>
  <c r="P120" i="33"/>
  <c r="B1128" i="33"/>
  <c r="B864" i="33"/>
  <c r="B851" i="33"/>
  <c r="P1106" i="33"/>
  <c r="B1271" i="33"/>
  <c r="B358" i="33"/>
  <c r="P524" i="33"/>
  <c r="B741" i="33"/>
  <c r="O1127" i="33"/>
  <c r="O258" i="33"/>
  <c r="O22" i="33"/>
  <c r="B1430" i="33"/>
  <c r="O123" i="33"/>
  <c r="P814" i="33"/>
  <c r="B1007" i="33"/>
  <c r="O484" i="33"/>
  <c r="P1217" i="33"/>
  <c r="P1168" i="33"/>
  <c r="P762" i="33"/>
  <c r="P135" i="33"/>
  <c r="O1051" i="33"/>
  <c r="B187" i="33"/>
  <c r="P683" i="33"/>
  <c r="O228" i="33"/>
  <c r="P104" i="33"/>
  <c r="B1255" i="33"/>
  <c r="B744" i="33"/>
  <c r="O302" i="33"/>
  <c r="P1340" i="33"/>
  <c r="B1439" i="33"/>
  <c r="P1439" i="33"/>
  <c r="B520" i="33"/>
  <c r="B501" i="33"/>
  <c r="B1379" i="33"/>
  <c r="O68" i="33"/>
  <c r="O762" i="33"/>
  <c r="O358" i="33"/>
  <c r="P323" i="33"/>
  <c r="O410" i="33"/>
  <c r="P1126" i="33"/>
  <c r="B982" i="33"/>
  <c r="O157" i="33"/>
  <c r="B123" i="33"/>
  <c r="P879" i="33"/>
  <c r="P1171" i="33"/>
  <c r="P705" i="33"/>
  <c r="O1005" i="33"/>
  <c r="O1137" i="33"/>
  <c r="P1224" i="33"/>
  <c r="B1518" i="33"/>
  <c r="B1339" i="33"/>
  <c r="O432" i="33"/>
  <c r="B1136" i="33"/>
  <c r="P1322" i="33"/>
  <c r="O540" i="33"/>
  <c r="P1072" i="33"/>
  <c r="B1005" i="33"/>
  <c r="B95" i="33"/>
  <c r="O39" i="33"/>
  <c r="O1428" i="33"/>
  <c r="O1339" i="33"/>
  <c r="O1136" i="33"/>
  <c r="P1281" i="33"/>
  <c r="O747" i="33"/>
  <c r="B1178" i="33"/>
  <c r="O1507" i="33"/>
  <c r="B855" i="33"/>
  <c r="O1106" i="33"/>
  <c r="P52" i="33"/>
  <c r="O1350" i="33"/>
  <c r="P1128" i="33"/>
  <c r="P1386" i="33"/>
  <c r="P1291" i="33"/>
  <c r="O923" i="33"/>
  <c r="B923" i="33"/>
  <c r="O553" i="33"/>
  <c r="O138" i="33"/>
  <c r="B480" i="33"/>
  <c r="B84" i="33"/>
  <c r="P1218" i="33"/>
  <c r="B573" i="33"/>
  <c r="B113" i="33"/>
  <c r="O560" i="33"/>
  <c r="B511" i="33"/>
  <c r="O94" i="33"/>
  <c r="O1149" i="33"/>
  <c r="O220" i="33"/>
  <c r="O422" i="33"/>
  <c r="O855" i="33"/>
  <c r="B903" i="33"/>
  <c r="P564" i="33"/>
  <c r="B422" i="33"/>
  <c r="B1316" i="33"/>
  <c r="B394" i="33"/>
  <c r="P1463" i="33"/>
  <c r="B1028" i="33"/>
  <c r="B430" i="33"/>
  <c r="P380" i="33"/>
  <c r="O531" i="33"/>
  <c r="B1196" i="33"/>
  <c r="B1281" i="33"/>
  <c r="O52" i="33"/>
  <c r="B1225" i="33"/>
  <c r="P1215" i="33"/>
  <c r="O652" i="33"/>
  <c r="P511" i="33"/>
  <c r="P640" i="33"/>
  <c r="B1217" i="33"/>
  <c r="O1518" i="33"/>
  <c r="B31" i="33"/>
  <c r="P330" i="33"/>
  <c r="P629" i="33"/>
  <c r="B1478" i="33"/>
  <c r="O564" i="33"/>
  <c r="P1176" i="33"/>
  <c r="O1119" i="33"/>
  <c r="P1513" i="33"/>
  <c r="B597" i="33"/>
  <c r="O450" i="33"/>
  <c r="O164" i="33"/>
  <c r="P939" i="33"/>
  <c r="O597" i="33"/>
  <c r="O1143" i="33"/>
  <c r="O1473" i="33"/>
  <c r="B1171" i="33"/>
  <c r="B369" i="33"/>
  <c r="B135" i="33"/>
  <c r="O970" i="33"/>
  <c r="B268" i="33"/>
  <c r="O31" i="33"/>
  <c r="B168" i="33"/>
  <c r="B654" i="33"/>
  <c r="P378" i="33"/>
  <c r="B287" i="33"/>
  <c r="P577" i="33"/>
  <c r="B1454" i="33"/>
  <c r="B330" i="33"/>
  <c r="B933" i="33"/>
  <c r="O551" i="33"/>
  <c r="P299" i="33"/>
  <c r="P65" i="33"/>
  <c r="O90" i="33"/>
  <c r="B335" i="33"/>
  <c r="P168" i="33"/>
  <c r="O1225" i="33"/>
  <c r="P654" i="33"/>
  <c r="P1297" i="33"/>
  <c r="O567" i="33"/>
  <c r="P80" i="33"/>
  <c r="B551" i="33"/>
  <c r="P1143" i="33"/>
  <c r="O629" i="33"/>
  <c r="P1356" i="33"/>
  <c r="P302" i="33"/>
  <c r="O653" i="33"/>
  <c r="O340" i="33"/>
  <c r="P204" i="33"/>
  <c r="B791" i="33"/>
  <c r="O121" i="33"/>
  <c r="P445" i="33"/>
  <c r="B258" i="33"/>
  <c r="P1009" i="33"/>
  <c r="B657" i="33"/>
  <c r="P228" i="33"/>
  <c r="B988" i="33"/>
  <c r="B51" i="33"/>
  <c r="B1322" i="33"/>
  <c r="B902" i="33"/>
  <c r="B1476" i="33"/>
  <c r="B757" i="33"/>
  <c r="B595" i="33"/>
  <c r="P1411" i="33"/>
  <c r="B1176" i="33"/>
  <c r="B299" i="33"/>
  <c r="B1407" i="33"/>
  <c r="P432" i="33"/>
  <c r="O913" i="33"/>
  <c r="B1511" i="33"/>
  <c r="B783" i="33"/>
  <c r="P744" i="33"/>
  <c r="O1105" i="33"/>
  <c r="B1043" i="33"/>
  <c r="O1432" i="33"/>
  <c r="O1053" i="33"/>
  <c r="B1226" i="33"/>
  <c r="B964" i="33"/>
  <c r="B857" i="33"/>
  <c r="B1119" i="33"/>
  <c r="P621" i="33"/>
  <c r="B665" i="33"/>
  <c r="P1302" i="33"/>
  <c r="P1102" i="33"/>
  <c r="P1408" i="33"/>
  <c r="O1035" i="33"/>
  <c r="B157" i="33"/>
  <c r="B277" i="33"/>
  <c r="O650" i="33"/>
  <c r="B395" i="33"/>
  <c r="P1250" i="33"/>
  <c r="B1360" i="33"/>
  <c r="O348" i="33"/>
  <c r="P1277" i="33"/>
  <c r="O679" i="33"/>
  <c r="P340" i="33"/>
  <c r="B946" i="33"/>
  <c r="P335" i="33"/>
  <c r="B724" i="33"/>
  <c r="P448" i="33"/>
  <c r="B1432" i="33"/>
  <c r="B621" i="33"/>
  <c r="B448" i="33"/>
  <c r="B879" i="33"/>
  <c r="P570" i="33"/>
  <c r="P974" i="33"/>
  <c r="O1417" i="33"/>
  <c r="O577" i="33"/>
  <c r="P395" i="33"/>
  <c r="B1045" i="33"/>
  <c r="P1360" i="33"/>
  <c r="P679" i="33"/>
  <c r="B1456" i="33"/>
  <c r="P369" i="33"/>
  <c r="P503" i="33"/>
  <c r="P94" i="33"/>
  <c r="P1105" i="33"/>
  <c r="B103" i="33"/>
  <c r="B1356" i="33"/>
  <c r="P1311" i="33"/>
  <c r="B503" i="33"/>
  <c r="B608" i="33"/>
  <c r="B197" i="33"/>
  <c r="P21" i="33"/>
  <c r="P1478" i="33"/>
  <c r="O1017" i="33"/>
  <c r="P193" i="33"/>
  <c r="P1017" i="33"/>
  <c r="B194" i="33"/>
  <c r="P314" i="33"/>
  <c r="O214" i="33"/>
  <c r="B384" i="33"/>
  <c r="P54" i="33"/>
  <c r="B1354" i="33"/>
  <c r="B1151" i="33"/>
  <c r="O337" i="33"/>
  <c r="P834" i="33"/>
  <c r="B80" i="33"/>
  <c r="P843" i="33"/>
  <c r="P1359" i="33"/>
  <c r="O1459" i="33"/>
  <c r="B971" i="33"/>
  <c r="P1196" i="33"/>
  <c r="B1131" i="33"/>
  <c r="O429" i="33"/>
  <c r="P903" i="33"/>
  <c r="B838" i="33"/>
  <c r="P1379" i="33"/>
  <c r="P495" i="33"/>
  <c r="O1210" i="33"/>
  <c r="P1134" i="33"/>
  <c r="P988" i="33"/>
  <c r="B560" i="33"/>
  <c r="O1164" i="33"/>
  <c r="P563" i="33"/>
  <c r="P47" i="33"/>
  <c r="B30" i="33"/>
  <c r="O494" i="33"/>
  <c r="O396" i="33"/>
  <c r="B1269" i="33"/>
  <c r="O1134" i="33"/>
  <c r="B898" i="33"/>
  <c r="B484" i="33"/>
  <c r="O1463" i="33"/>
  <c r="O54" i="33"/>
  <c r="B717" i="33"/>
  <c r="P603" i="33"/>
  <c r="O858" i="33"/>
  <c r="O187" i="33"/>
  <c r="O1330" i="33"/>
  <c r="O827" i="33"/>
  <c r="P1205" i="33"/>
  <c r="O47" i="33"/>
  <c r="O140" i="33"/>
  <c r="O30" i="33"/>
  <c r="B1100" i="33"/>
  <c r="P72" i="33"/>
  <c r="O384" i="33"/>
  <c r="O139" i="33"/>
  <c r="O380" i="33"/>
  <c r="P349" i="33"/>
  <c r="P522" i="33"/>
  <c r="B524" i="33"/>
  <c r="P532" i="33"/>
  <c r="O1178" i="33"/>
  <c r="O595" i="33"/>
  <c r="P573" i="33"/>
  <c r="O570" i="33"/>
  <c r="O558" i="33"/>
  <c r="P1271" i="33"/>
  <c r="P126" i="33"/>
  <c r="P828" i="33"/>
  <c r="O1100" i="33"/>
  <c r="P501" i="33"/>
  <c r="O1386" i="33"/>
  <c r="O1270" i="33"/>
  <c r="O1108" i="33"/>
  <c r="P385" i="33"/>
  <c r="B716" i="33"/>
  <c r="O716" i="33"/>
  <c r="B121" i="33"/>
  <c r="O106" i="33"/>
  <c r="O1502" i="33"/>
  <c r="P1210" i="33"/>
  <c r="O609" i="33"/>
  <c r="B893" i="33"/>
  <c r="B1087" i="33"/>
  <c r="O1087" i="33"/>
  <c r="O527" i="33"/>
  <c r="P527" i="33"/>
  <c r="B682" i="33"/>
  <c r="P682" i="33"/>
  <c r="P572" i="33"/>
  <c r="O572" i="33"/>
  <c r="O1413" i="33"/>
  <c r="P1413" i="33"/>
  <c r="P657" i="33"/>
  <c r="P297" i="33"/>
  <c r="O297" i="33"/>
  <c r="O1038" i="33"/>
  <c r="P1062" i="33"/>
  <c r="B1062" i="33"/>
  <c r="B994" i="33"/>
  <c r="P994" i="33"/>
  <c r="P20" i="33"/>
  <c r="O20" i="33"/>
  <c r="B921" i="33"/>
  <c r="O921" i="33"/>
  <c r="O1416" i="33"/>
  <c r="B1416" i="33"/>
  <c r="B296" i="33"/>
  <c r="P296" i="33"/>
  <c r="P295" i="33"/>
  <c r="B295" i="33"/>
  <c r="P255" i="33"/>
  <c r="O255" i="33"/>
  <c r="B835" i="33"/>
  <c r="P835" i="33"/>
  <c r="P1481" i="33"/>
  <c r="B1481" i="33"/>
  <c r="P1230" i="33"/>
  <c r="B1230" i="33"/>
  <c r="O166" i="33"/>
  <c r="P166" i="33"/>
  <c r="B854" i="33"/>
  <c r="P205" i="33"/>
  <c r="P405" i="33"/>
  <c r="O1407" i="33"/>
  <c r="O1168" i="33"/>
  <c r="B834" i="33"/>
  <c r="P665" i="33"/>
  <c r="O189" i="33"/>
  <c r="B1414" i="33"/>
  <c r="O1414" i="33"/>
  <c r="O1184" i="33"/>
  <c r="P1184" i="33"/>
  <c r="O212" i="33"/>
  <c r="P212" i="33"/>
  <c r="B78" i="33"/>
  <c r="P78" i="33"/>
  <c r="P1275" i="33"/>
  <c r="O1275" i="33"/>
  <c r="B1275" i="33"/>
  <c r="P415" i="33"/>
  <c r="B415" i="33"/>
  <c r="P1204" i="33"/>
  <c r="O1204" i="33"/>
  <c r="B1204" i="33"/>
  <c r="B967" i="33"/>
  <c r="O967" i="33"/>
  <c r="B883" i="33"/>
  <c r="O883" i="33"/>
  <c r="P1308" i="33"/>
  <c r="B1308" i="33"/>
  <c r="O748" i="33"/>
  <c r="P748" i="33"/>
  <c r="O263" i="33"/>
  <c r="B1034" i="33"/>
  <c r="O690" i="33"/>
  <c r="B699" i="33"/>
  <c r="O405" i="33"/>
  <c r="P875" i="33"/>
  <c r="O568" i="33"/>
  <c r="O725" i="33"/>
  <c r="O78" i="33"/>
  <c r="B1286" i="33"/>
  <c r="P1286" i="33"/>
  <c r="O639" i="33"/>
  <c r="B1082" i="33"/>
  <c r="P118" i="33"/>
  <c r="B1231" i="33"/>
  <c r="P940" i="33"/>
  <c r="P774" i="33"/>
  <c r="O295" i="33"/>
  <c r="B546" i="33"/>
  <c r="O546" i="33"/>
  <c r="B247" i="33"/>
  <c r="O247" i="33"/>
  <c r="O980" i="33"/>
  <c r="B980" i="33"/>
  <c r="B440" i="33"/>
  <c r="P440" i="33"/>
  <c r="O1324" i="33"/>
  <c r="P1324" i="33"/>
  <c r="O116" i="33"/>
  <c r="P116" i="33"/>
  <c r="P311" i="33"/>
  <c r="O311" i="33"/>
  <c r="P1446" i="33"/>
  <c r="B1446" i="33"/>
  <c r="O734" i="33"/>
  <c r="P734" i="33"/>
  <c r="B734" i="33"/>
  <c r="P1103" i="33"/>
  <c r="O1103" i="33"/>
  <c r="P646" i="33"/>
  <c r="B646" i="33"/>
  <c r="P547" i="33"/>
  <c r="B547" i="33"/>
  <c r="O1452" i="33"/>
  <c r="P1452" i="33"/>
  <c r="B661" i="33"/>
  <c r="O661" i="33"/>
  <c r="P661" i="33"/>
  <c r="P263" i="33"/>
  <c r="O1062" i="33"/>
  <c r="O699" i="33"/>
  <c r="O973" i="33"/>
  <c r="B875" i="33"/>
  <c r="P568" i="33"/>
  <c r="P407" i="33"/>
  <c r="B700" i="33"/>
  <c r="P1197" i="33"/>
  <c r="P182" i="33"/>
  <c r="O547" i="33"/>
  <c r="B1417" i="33"/>
  <c r="O1328" i="33"/>
  <c r="O1224" i="33"/>
  <c r="O349" i="33"/>
  <c r="P980" i="33"/>
  <c r="P162" i="33"/>
  <c r="O287" i="33"/>
  <c r="O932" i="33"/>
  <c r="P1035" i="33"/>
  <c r="P1502" i="33"/>
  <c r="O682" i="33"/>
  <c r="B1022" i="33"/>
  <c r="P83" i="33"/>
  <c r="P1183" i="33"/>
  <c r="O646" i="33"/>
  <c r="O605" i="33"/>
  <c r="O268" i="33"/>
  <c r="O1131" i="33"/>
  <c r="P1080" i="33"/>
  <c r="O1387" i="33"/>
  <c r="O1457" i="33"/>
  <c r="P519" i="33"/>
  <c r="P169" i="33"/>
  <c r="B1197" i="33"/>
  <c r="B182" i="33"/>
  <c r="P546" i="33"/>
  <c r="O1454" i="33"/>
  <c r="O440" i="33"/>
  <c r="O1489" i="33"/>
  <c r="B557" i="33"/>
  <c r="P310" i="33"/>
  <c r="B1112" i="33"/>
  <c r="B264" i="33"/>
  <c r="O1422" i="33"/>
  <c r="B1422" i="33"/>
  <c r="P630" i="33"/>
  <c r="B16" i="33"/>
  <c r="P1219" i="33"/>
  <c r="O940" i="33"/>
  <c r="B1115" i="33"/>
  <c r="B321" i="33"/>
  <c r="B1235" i="33"/>
  <c r="O1255" i="33"/>
  <c r="O386" i="33"/>
  <c r="O72" i="33"/>
  <c r="B737" i="33"/>
  <c r="P68" i="33"/>
  <c r="P1316" i="33"/>
  <c r="O522" i="33"/>
  <c r="B1002" i="33"/>
  <c r="O103" i="33"/>
  <c r="B1149" i="33"/>
  <c r="O717" i="33"/>
  <c r="O715" i="33"/>
  <c r="B1337" i="33"/>
  <c r="O742" i="33"/>
  <c r="B993" i="33"/>
  <c r="O1359" i="33"/>
  <c r="P690" i="33"/>
  <c r="B693" i="33"/>
  <c r="O354" i="33"/>
  <c r="B813" i="33"/>
  <c r="B711" i="33"/>
  <c r="O977" i="33"/>
  <c r="O1302" i="33"/>
  <c r="B376" i="33"/>
  <c r="B666" i="33"/>
  <c r="O994" i="33"/>
  <c r="P39" i="33"/>
  <c r="O315" i="33"/>
  <c r="O867" i="33"/>
  <c r="O693" i="33"/>
  <c r="B354" i="33"/>
  <c r="O841" i="33"/>
  <c r="O1205" i="33"/>
  <c r="P1457" i="33"/>
  <c r="P386" i="33"/>
  <c r="O389" i="33"/>
  <c r="P1489" i="33"/>
  <c r="P849" i="33"/>
  <c r="B703" i="33"/>
  <c r="P494" i="33"/>
  <c r="O711" i="33"/>
  <c r="B140" i="33"/>
  <c r="O318" i="33"/>
  <c r="O113" i="33"/>
  <c r="O927" i="33"/>
  <c r="P902" i="33"/>
  <c r="O557" i="33"/>
  <c r="P639" i="33"/>
  <c r="B1009" i="33"/>
  <c r="P736" i="33"/>
  <c r="O1126" i="33"/>
  <c r="P921" i="33"/>
  <c r="B162" i="33"/>
  <c r="O1160" i="33"/>
  <c r="B399" i="33"/>
  <c r="B410" i="33"/>
  <c r="P870" i="33"/>
  <c r="O1231" i="33"/>
  <c r="P611" i="33"/>
  <c r="P785" i="33"/>
  <c r="O1309" i="33"/>
  <c r="P424" i="33"/>
  <c r="P214" i="33"/>
  <c r="O1257" i="33"/>
  <c r="B827" i="33"/>
  <c r="P1073" i="33"/>
  <c r="O16" i="33"/>
  <c r="P536" i="33"/>
  <c r="O1239" i="33"/>
  <c r="B983" i="33"/>
  <c r="P391" i="33"/>
  <c r="O169" i="33"/>
  <c r="B630" i="33"/>
  <c r="B62" i="33"/>
  <c r="O118" i="33"/>
  <c r="O666" i="33"/>
  <c r="O870" i="33"/>
  <c r="O1219" i="33"/>
  <c r="O1368" i="33"/>
  <c r="P964" i="33"/>
  <c r="P612" i="33"/>
  <c r="P813" i="33"/>
  <c r="P605" i="33"/>
  <c r="P318" i="33"/>
  <c r="O812" i="33"/>
  <c r="O1268" i="33"/>
  <c r="O1501" i="33"/>
  <c r="O376" i="33"/>
  <c r="O170" i="33"/>
  <c r="B320" i="33"/>
  <c r="O1080" i="33"/>
  <c r="O1045" i="33"/>
  <c r="B389" i="33"/>
  <c r="B65" i="33"/>
  <c r="O51" i="33"/>
  <c r="P967" i="33"/>
  <c r="O415" i="33"/>
  <c r="B1096" i="33"/>
  <c r="P175" i="33"/>
  <c r="O783" i="33"/>
  <c r="P1156" i="33"/>
  <c r="B572" i="33"/>
  <c r="O1034" i="33"/>
  <c r="P315" i="33"/>
  <c r="O757" i="33"/>
  <c r="O626" i="33"/>
  <c r="B396" i="33"/>
  <c r="O529" i="33"/>
  <c r="O703" i="33"/>
  <c r="P1312" i="33"/>
  <c r="O1456" i="33"/>
  <c r="B867" i="33"/>
  <c r="B977" i="33"/>
  <c r="B1102" i="33"/>
  <c r="O175" i="33"/>
  <c r="P1096" i="33"/>
  <c r="O1269" i="33"/>
  <c r="O737" i="33"/>
  <c r="B467" i="33"/>
  <c r="B429" i="33"/>
  <c r="P596" i="33"/>
  <c r="B139" i="33"/>
  <c r="P1038" i="33"/>
  <c r="B712" i="33"/>
  <c r="B1408" i="33"/>
  <c r="B184" i="33"/>
  <c r="O172" i="33"/>
  <c r="P438" i="33"/>
  <c r="O217" i="33"/>
  <c r="P520" i="33"/>
  <c r="O707" i="33"/>
  <c r="B748" i="33"/>
  <c r="P55" i="33"/>
  <c r="O38" i="33"/>
  <c r="P159" i="33"/>
  <c r="O1003" i="33"/>
  <c r="P1234" i="33"/>
  <c r="P742" i="33"/>
  <c r="O592" i="33"/>
  <c r="O576" i="33"/>
  <c r="P1459" i="33"/>
  <c r="B92" i="33"/>
  <c r="O933" i="33"/>
  <c r="B159" i="33"/>
  <c r="O578" i="33"/>
  <c r="P1337" i="33"/>
  <c r="B1191" i="33"/>
  <c r="O93" i="33"/>
  <c r="B678" i="33"/>
  <c r="P1191" i="33"/>
  <c r="B1382" i="33"/>
  <c r="P93" i="33"/>
  <c r="B416" i="33"/>
  <c r="B918" i="33"/>
  <c r="P1198" i="33"/>
  <c r="O17" i="33"/>
  <c r="P1199" i="33"/>
  <c r="B1079" i="33"/>
  <c r="B1291" i="33"/>
  <c r="B860" i="33"/>
  <c r="P864" i="33"/>
  <c r="O23" i="33"/>
  <c r="B470" i="33"/>
  <c r="B848" i="33"/>
  <c r="P447" i="33"/>
  <c r="O1223" i="33"/>
  <c r="P1163" i="33"/>
  <c r="B110" i="33"/>
  <c r="B1081" i="33"/>
  <c r="P1397" i="33"/>
  <c r="O1198" i="33"/>
  <c r="B17" i="33"/>
  <c r="B1274" i="33"/>
  <c r="O1007" i="33"/>
  <c r="O480" i="33"/>
  <c r="B447" i="33"/>
  <c r="O110" i="33"/>
  <c r="P1081" i="33"/>
  <c r="P1376" i="33"/>
  <c r="B1314" i="33"/>
  <c r="O672" i="33"/>
  <c r="O618" i="33"/>
  <c r="O1031" i="33"/>
  <c r="O1274" i="33"/>
  <c r="P1382" i="33"/>
  <c r="O1376" i="33"/>
  <c r="B244" i="33"/>
  <c r="P618" i="33"/>
  <c r="B1031" i="33"/>
  <c r="O1449" i="33"/>
  <c r="O544" i="33"/>
  <c r="O416" i="33"/>
  <c r="O802" i="33"/>
  <c r="O246" i="33"/>
  <c r="B1234" i="33"/>
  <c r="P576" i="33"/>
  <c r="B1350" i="33"/>
  <c r="B567" i="33"/>
  <c r="P1464" i="33"/>
  <c r="P678" i="33"/>
  <c r="O1464" i="33"/>
  <c r="O1311" i="33"/>
  <c r="P337" i="33"/>
  <c r="B939" i="33"/>
  <c r="B592" i="33"/>
  <c r="O1163" i="33"/>
  <c r="B1223" i="33"/>
  <c r="B1161" i="33"/>
  <c r="P918" i="33"/>
  <c r="O1161" i="33"/>
  <c r="O285" i="33"/>
  <c r="P1258" i="33"/>
  <c r="P851" i="33"/>
  <c r="P1032" i="33"/>
  <c r="O944" i="33"/>
  <c r="O407" i="33"/>
  <c r="P1491" i="33"/>
  <c r="P282" i="33"/>
  <c r="B780" i="33"/>
  <c r="P513" i="33"/>
  <c r="O1310" i="33"/>
  <c r="B957" i="33"/>
  <c r="B626" i="33"/>
  <c r="P608" i="33"/>
  <c r="P270" i="33"/>
  <c r="P40" i="33"/>
  <c r="B356" i="33"/>
  <c r="B402" i="33"/>
  <c r="O82" i="33"/>
  <c r="O283" i="33"/>
  <c r="P957" i="33"/>
  <c r="P554" i="33"/>
  <c r="O266" i="33"/>
  <c r="B21" i="33"/>
  <c r="P681" i="33"/>
  <c r="B986" i="33"/>
  <c r="B1413" i="33"/>
  <c r="P261" i="33"/>
  <c r="O306" i="33"/>
  <c r="B1240" i="33"/>
  <c r="B554" i="33"/>
  <c r="P266" i="33"/>
  <c r="O373" i="33"/>
  <c r="O731" i="33"/>
  <c r="O845" i="33"/>
  <c r="B746" i="33"/>
  <c r="O419" i="33"/>
  <c r="P402" i="33"/>
  <c r="O681" i="33"/>
  <c r="P610" i="33"/>
  <c r="P306" i="33"/>
  <c r="P186" i="33"/>
  <c r="B1057" i="33"/>
  <c r="B327" i="33"/>
  <c r="O476" i="33"/>
  <c r="B845" i="33"/>
  <c r="O1301" i="33"/>
  <c r="O752" i="33"/>
  <c r="O1071" i="33"/>
  <c r="P1263" i="33"/>
  <c r="O186" i="33"/>
  <c r="P327" i="33"/>
  <c r="O743" i="33"/>
  <c r="P1004" i="33"/>
  <c r="P313" i="33"/>
  <c r="P1293" i="33"/>
  <c r="O780" i="33"/>
  <c r="O846" i="33"/>
  <c r="P725" i="33"/>
  <c r="O144" i="33"/>
  <c r="B82" i="33"/>
  <c r="P144" i="33"/>
  <c r="O346" i="33"/>
  <c r="O424" i="33"/>
  <c r="O1263" i="33"/>
  <c r="B713" i="33"/>
  <c r="P285" i="33"/>
  <c r="O1411" i="33"/>
  <c r="B1397" i="33"/>
  <c r="O625" i="33"/>
  <c r="O1199" i="33"/>
  <c r="O313" i="33"/>
  <c r="P1092" i="33"/>
  <c r="P1078" i="33"/>
  <c r="O861" i="33"/>
  <c r="B1071" i="33"/>
  <c r="B574" i="33"/>
  <c r="P1354" i="33"/>
  <c r="O610" i="33"/>
  <c r="B809" i="33"/>
  <c r="O437" i="33"/>
  <c r="B641" i="33"/>
  <c r="O720" i="33"/>
  <c r="O367" i="33"/>
  <c r="B581" i="33"/>
  <c r="B193" i="33"/>
  <c r="P249" i="33"/>
  <c r="O692" i="33"/>
  <c r="P1201" i="33"/>
  <c r="P1334" i="33"/>
  <c r="P373" i="33"/>
  <c r="B944" i="33"/>
  <c r="P789" i="33"/>
  <c r="P197" i="33"/>
  <c r="P238" i="33"/>
  <c r="B1030" i="33"/>
  <c r="B419" i="33"/>
  <c r="B1290" i="33"/>
  <c r="O974" i="33"/>
  <c r="O809" i="33"/>
  <c r="B1435" i="33"/>
  <c r="O641" i="33"/>
  <c r="P986" i="33"/>
  <c r="P500" i="33"/>
  <c r="P15" i="33"/>
  <c r="O581" i="33"/>
  <c r="P367" i="33"/>
  <c r="P441" i="33"/>
  <c r="P408" i="33"/>
  <c r="O1084" i="33"/>
  <c r="O75" i="33"/>
  <c r="P413" i="33"/>
  <c r="B50" i="33"/>
  <c r="B1257" i="33"/>
  <c r="B1092" i="33"/>
  <c r="B1301" i="33"/>
  <c r="B1491" i="33"/>
  <c r="B40" i="33"/>
  <c r="B545" i="33"/>
  <c r="O1151" i="33"/>
  <c r="P1435" i="33"/>
  <c r="B1310" i="33"/>
  <c r="P283" i="33"/>
  <c r="P583" i="33"/>
  <c r="O15" i="33"/>
  <c r="O441" i="33"/>
  <c r="B408" i="33"/>
  <c r="P1084" i="33"/>
  <c r="B759" i="33"/>
  <c r="B1154" i="33"/>
  <c r="P75" i="33"/>
  <c r="B638" i="33"/>
  <c r="O413" i="33"/>
  <c r="O50" i="33"/>
  <c r="O746" i="33"/>
  <c r="B27" i="33"/>
  <c r="P752" i="33"/>
  <c r="O282" i="33"/>
  <c r="B63" i="33"/>
  <c r="P399" i="33"/>
  <c r="B270" i="33"/>
  <c r="O513" i="33"/>
  <c r="P663" i="33"/>
  <c r="O854" i="33"/>
  <c r="B261" i="33"/>
  <c r="B1148" i="33"/>
  <c r="P1240" i="33"/>
  <c r="B841" i="33"/>
  <c r="O759" i="33"/>
  <c r="O638" i="33"/>
  <c r="B743" i="33"/>
  <c r="B527" i="33"/>
  <c r="O27" i="33"/>
  <c r="O983" i="33"/>
  <c r="P927" i="33"/>
  <c r="O1079" i="33"/>
  <c r="B314" i="33"/>
  <c r="B586" i="33"/>
  <c r="B529" i="33"/>
  <c r="P63" i="33"/>
  <c r="P624" i="33"/>
  <c r="O545" i="33"/>
  <c r="B131" i="33"/>
  <c r="B1129" i="33"/>
  <c r="P692" i="33"/>
  <c r="P81" i="33"/>
  <c r="O1201" i="33"/>
  <c r="O1334" i="33"/>
  <c r="P131" i="33"/>
  <c r="B655" i="33"/>
  <c r="P672" i="33"/>
  <c r="O857" i="33"/>
  <c r="O1004" i="33"/>
  <c r="O1030" i="33"/>
  <c r="P586" i="33"/>
  <c r="B1280" i="33"/>
  <c r="B1426" i="33"/>
  <c r="P846" i="33"/>
  <c r="O993" i="33"/>
  <c r="B707" i="33"/>
  <c r="B671" i="33"/>
  <c r="O671" i="33"/>
  <c r="B1058" i="33"/>
  <c r="P1058" i="33"/>
  <c r="O1015" i="33"/>
  <c r="B1015" i="33"/>
  <c r="P229" i="33"/>
  <c r="O514" i="33"/>
  <c r="O726" i="33"/>
  <c r="B59" i="33"/>
  <c r="B107" i="33"/>
  <c r="B1364" i="33"/>
  <c r="P1290" i="33"/>
  <c r="B781" i="33"/>
  <c r="P745" i="33"/>
  <c r="O745" i="33"/>
  <c r="O632" i="33"/>
  <c r="P632" i="33"/>
  <c r="P353" i="33"/>
  <c r="O353" i="33"/>
  <c r="O991" i="33"/>
  <c r="P991" i="33"/>
  <c r="B192" i="33"/>
  <c r="P192" i="33"/>
  <c r="O192" i="33"/>
  <c r="B961" i="33"/>
  <c r="P961" i="33"/>
  <c r="B322" i="33"/>
  <c r="P322" i="33"/>
  <c r="O98" i="33"/>
  <c r="B583" i="33"/>
  <c r="O281" i="33"/>
  <c r="O1148" i="33"/>
  <c r="B514" i="33"/>
  <c r="O81" i="33"/>
  <c r="P655" i="33"/>
  <c r="O1154" i="33"/>
  <c r="B1120" i="33"/>
  <c r="P954" i="33"/>
  <c r="B1293" i="33"/>
  <c r="B1019" i="33"/>
  <c r="P115" i="33"/>
  <c r="B585" i="33"/>
  <c r="O1298" i="33"/>
  <c r="O46" i="33"/>
  <c r="O587" i="33"/>
  <c r="B587" i="33"/>
  <c r="B492" i="33"/>
  <c r="O492" i="33"/>
  <c r="B1141" i="33"/>
  <c r="P1141" i="33"/>
  <c r="P425" i="33"/>
  <c r="O425" i="33"/>
  <c r="O819" i="33"/>
  <c r="P819" i="33"/>
  <c r="O1122" i="33"/>
  <c r="B1122" i="33"/>
  <c r="P1122" i="33"/>
  <c r="P1040" i="33"/>
  <c r="B1040" i="33"/>
  <c r="O1040" i="33"/>
  <c r="B67" i="33"/>
  <c r="O67" i="33"/>
  <c r="P1170" i="33"/>
  <c r="O1170" i="33"/>
  <c r="P694" i="33"/>
  <c r="O694" i="33"/>
  <c r="P1383" i="33"/>
  <c r="B1383" i="33"/>
  <c r="O702" i="33"/>
  <c r="P997" i="33"/>
  <c r="O198" i="33"/>
  <c r="B198" i="33"/>
  <c r="B908" i="33"/>
  <c r="B414" i="33"/>
  <c r="P535" i="33"/>
  <c r="B188" i="33"/>
  <c r="O188" i="33"/>
  <c r="O222" i="33"/>
  <c r="B222" i="33"/>
  <c r="O714" i="33"/>
  <c r="B714" i="33"/>
  <c r="B57" i="33"/>
  <c r="O57" i="33"/>
  <c r="B1238" i="33"/>
  <c r="P1238" i="33"/>
  <c r="B141" i="33"/>
  <c r="O141" i="33"/>
  <c r="O770" i="33"/>
  <c r="P770" i="33"/>
  <c r="B1288" i="33"/>
  <c r="O1288" i="33"/>
  <c r="B275" i="33"/>
  <c r="P275" i="33"/>
  <c r="B280" i="33"/>
  <c r="O280" i="33"/>
  <c r="P280" i="33"/>
  <c r="P662" i="33"/>
  <c r="B662" i="33"/>
  <c r="O1116" i="33"/>
  <c r="B1116" i="33"/>
  <c r="B412" i="33"/>
  <c r="P412" i="33"/>
  <c r="O412" i="33"/>
  <c r="B1420" i="33"/>
  <c r="P1420" i="33"/>
  <c r="B1227" i="33"/>
  <c r="P1227" i="33"/>
  <c r="O1227" i="33"/>
  <c r="B1185" i="33"/>
  <c r="O1185" i="33"/>
  <c r="P1185" i="33"/>
  <c r="P1262" i="33"/>
  <c r="B1262" i="33"/>
  <c r="P1036" i="33"/>
  <c r="B1036" i="33"/>
  <c r="B1355" i="33"/>
  <c r="P1355" i="33"/>
  <c r="P885" i="33"/>
  <c r="O885" i="33"/>
  <c r="B885" i="33"/>
  <c r="P1066" i="33"/>
  <c r="B1066" i="33"/>
  <c r="P1155" i="33"/>
  <c r="O1155" i="33"/>
  <c r="B1155" i="33"/>
  <c r="O890" i="33"/>
  <c r="B890" i="33"/>
  <c r="P890" i="33"/>
  <c r="O202" i="33"/>
  <c r="P202" i="33"/>
  <c r="B487" i="33"/>
  <c r="P487" i="33"/>
  <c r="O487" i="33"/>
  <c r="O775" i="33"/>
  <c r="B775" i="33"/>
  <c r="B436" i="33"/>
  <c r="P436" i="33"/>
  <c r="B336" i="33"/>
  <c r="O336" i="33"/>
  <c r="P336" i="33"/>
  <c r="P218" i="33"/>
  <c r="B884" i="33"/>
  <c r="P713" i="33"/>
  <c r="P1401" i="33"/>
  <c r="B1032" i="33"/>
  <c r="P625" i="33"/>
  <c r="O434" i="33"/>
  <c r="O1077" i="33"/>
  <c r="B861" i="33"/>
  <c r="P585" i="33"/>
  <c r="P1385" i="33"/>
  <c r="O925" i="33"/>
  <c r="P1087" i="33"/>
  <c r="B590" i="33"/>
  <c r="O1461" i="33"/>
  <c r="B1401" i="33"/>
  <c r="P434" i="33"/>
  <c r="P771" i="33"/>
  <c r="B1449" i="33"/>
  <c r="O92" i="33"/>
  <c r="B1506" i="33"/>
  <c r="O685" i="33"/>
  <c r="P1077" i="33"/>
  <c r="P775" i="33"/>
  <c r="B941" i="33"/>
  <c r="P141" i="33"/>
  <c r="O1355" i="33"/>
  <c r="P165" i="33"/>
  <c r="B165" i="33"/>
  <c r="O237" i="33"/>
  <c r="B237" i="33"/>
  <c r="P364" i="33"/>
  <c r="B364" i="33"/>
  <c r="O298" i="33"/>
  <c r="P1461" i="33"/>
  <c r="O806" i="33"/>
  <c r="P1490" i="33"/>
  <c r="B771" i="33"/>
  <c r="O275" i="33"/>
  <c r="O1506" i="33"/>
  <c r="B202" i="33"/>
  <c r="B770" i="33"/>
  <c r="B1213" i="33"/>
  <c r="O1420" i="33"/>
  <c r="O1236" i="33"/>
  <c r="O364" i="33"/>
  <c r="O115" i="33"/>
  <c r="O490" i="33"/>
  <c r="O1238" i="33"/>
  <c r="O1055" i="33"/>
  <c r="P328" i="33"/>
  <c r="B328" i="33"/>
  <c r="O328" i="33"/>
  <c r="P962" i="33"/>
  <c r="B962" i="33"/>
  <c r="P1089" i="33"/>
  <c r="O1089" i="33"/>
  <c r="B1089" i="33"/>
  <c r="O942" i="33"/>
  <c r="O1295" i="33"/>
  <c r="P298" i="33"/>
  <c r="P548" i="33"/>
  <c r="P806" i="33"/>
  <c r="P1515" i="33"/>
  <c r="O1041" i="33"/>
  <c r="B670" i="33"/>
  <c r="O1490" i="33"/>
  <c r="P256" i="33"/>
  <c r="P476" i="33"/>
  <c r="B404" i="33"/>
  <c r="O238" i="33"/>
  <c r="P685" i="33"/>
  <c r="P133" i="33"/>
  <c r="P111" i="33"/>
  <c r="P966" i="33"/>
  <c r="B359" i="33"/>
  <c r="B880" i="33"/>
  <c r="P880" i="33"/>
  <c r="B768" i="33"/>
  <c r="P768" i="33"/>
  <c r="P839" i="33"/>
  <c r="O1515" i="33"/>
  <c r="P244" i="33"/>
  <c r="P1174" i="33"/>
  <c r="O984" i="33"/>
  <c r="B1438" i="33"/>
  <c r="O256" i="33"/>
  <c r="B167" i="33"/>
  <c r="P1396" i="33"/>
  <c r="B133" i="33"/>
  <c r="B677" i="33"/>
  <c r="O1280" i="33"/>
  <c r="B660" i="33"/>
  <c r="O660" i="33"/>
  <c r="P660" i="33"/>
  <c r="P943" i="33"/>
  <c r="O943" i="33"/>
  <c r="B231" i="33"/>
  <c r="P231" i="33"/>
  <c r="O231" i="33"/>
  <c r="O852" i="33"/>
  <c r="B852" i="33"/>
  <c r="P241" i="33"/>
  <c r="O241" i="33"/>
  <c r="P538" i="33"/>
  <c r="O538" i="33"/>
  <c r="B538" i="33"/>
  <c r="B88" i="33"/>
  <c r="O88" i="33"/>
  <c r="O884" i="33"/>
  <c r="P542" i="33"/>
  <c r="B542" i="33"/>
  <c r="P1093" i="33"/>
  <c r="O1093" i="33"/>
  <c r="B1165" i="33"/>
  <c r="P1165" i="33"/>
  <c r="O882" i="33"/>
  <c r="B882" i="33"/>
  <c r="P810" i="33"/>
  <c r="O810" i="33"/>
  <c r="B765" i="33"/>
  <c r="O765" i="33"/>
  <c r="P671" i="33"/>
  <c r="B64" i="33"/>
  <c r="B635" i="33"/>
  <c r="B925" i="33"/>
  <c r="P227" i="33"/>
  <c r="B227" i="33"/>
  <c r="B371" i="33"/>
  <c r="P371" i="33"/>
  <c r="P1400" i="33"/>
  <c r="B1400" i="33"/>
  <c r="P98" i="33"/>
  <c r="B942" i="33"/>
  <c r="P1295" i="33"/>
  <c r="O1129" i="33"/>
  <c r="B243" i="33"/>
  <c r="O839" i="33"/>
  <c r="O663" i="33"/>
  <c r="B1174" i="33"/>
  <c r="P984" i="33"/>
  <c r="P1438" i="33"/>
  <c r="B1236" i="33"/>
  <c r="P401" i="33"/>
  <c r="B997" i="33"/>
  <c r="O880" i="33"/>
  <c r="P1426" i="33"/>
  <c r="O227" i="33"/>
  <c r="O897" i="33"/>
  <c r="P999" i="33"/>
  <c r="P1200" i="33"/>
  <c r="O1200" i="33"/>
  <c r="B1072" i="33"/>
  <c r="O849" i="33"/>
  <c r="B90" i="33"/>
  <c r="P1268" i="33"/>
  <c r="B204" i="33"/>
  <c r="O736" i="33"/>
  <c r="B609" i="33"/>
  <c r="P791" i="33"/>
  <c r="B1103" i="33"/>
  <c r="P1473" i="33"/>
  <c r="O1208" i="33"/>
  <c r="B1361" i="33"/>
  <c r="P893" i="33"/>
  <c r="P1476" i="33"/>
  <c r="O612" i="33"/>
  <c r="P1430" i="33"/>
  <c r="O766" i="33"/>
  <c r="P747" i="33"/>
  <c r="O83" i="33"/>
  <c r="P473" i="33"/>
  <c r="O445" i="33"/>
  <c r="B653" i="33"/>
  <c r="B1412" i="33"/>
  <c r="O1412" i="33"/>
  <c r="O550" i="33"/>
  <c r="B651" i="33"/>
  <c r="O122" i="33"/>
  <c r="P812" i="33"/>
  <c r="B1137" i="33"/>
  <c r="B217" i="33"/>
  <c r="O1082" i="33"/>
  <c r="O378" i="33"/>
  <c r="P932" i="33"/>
  <c r="B106" i="33"/>
  <c r="P236" i="33"/>
  <c r="P1501" i="33"/>
  <c r="P184" i="33"/>
  <c r="P158" i="33"/>
  <c r="B55" i="33"/>
  <c r="P1160" i="33"/>
  <c r="P430" i="33"/>
  <c r="O835" i="33"/>
  <c r="B611" i="33"/>
  <c r="P766" i="33"/>
  <c r="O307" i="33"/>
  <c r="O226" i="33"/>
  <c r="P1187" i="33"/>
  <c r="B1187" i="33"/>
  <c r="O1187" i="33"/>
  <c r="P109" i="33"/>
  <c r="O109" i="33"/>
  <c r="B109" i="33"/>
  <c r="B233" i="33"/>
  <c r="O233" i="33"/>
  <c r="P233" i="33"/>
  <c r="B575" i="33"/>
  <c r="O575" i="33"/>
  <c r="P575" i="33"/>
  <c r="P79" i="33"/>
  <c r="B79" i="33"/>
  <c r="O79" i="33"/>
  <c r="B464" i="33"/>
  <c r="O464" i="33"/>
  <c r="P464" i="33"/>
  <c r="B623" i="33"/>
  <c r="P623" i="33"/>
  <c r="O623" i="33"/>
  <c r="B1050" i="33"/>
  <c r="P1050" i="33"/>
  <c r="O1050" i="33"/>
  <c r="B528" i="33"/>
  <c r="O528" i="33"/>
  <c r="P528" i="33"/>
  <c r="B509" i="33"/>
  <c r="P509" i="33"/>
  <c r="O509" i="33"/>
  <c r="B363" i="33"/>
  <c r="O363" i="33"/>
  <c r="P363" i="33"/>
  <c r="B539" i="33"/>
  <c r="O539" i="33"/>
  <c r="P539" i="33"/>
  <c r="P1266" i="33"/>
  <c r="O1266" i="33"/>
  <c r="B1266" i="33"/>
  <c r="B452" i="33"/>
  <c r="P452" i="33"/>
  <c r="O397" i="33"/>
  <c r="P397" i="33"/>
  <c r="B397" i="33"/>
  <c r="B1090" i="33"/>
  <c r="O1090" i="33"/>
  <c r="P1090" i="33"/>
  <c r="O458" i="33"/>
  <c r="P458" i="33"/>
  <c r="B458" i="33"/>
  <c r="P1365" i="33"/>
  <c r="O1365" i="33"/>
  <c r="B1365" i="33"/>
  <c r="P1026" i="33"/>
  <c r="O1026" i="33"/>
  <c r="B1026" i="33"/>
  <c r="O132" i="33"/>
  <c r="P132" i="33"/>
  <c r="B132" i="33"/>
  <c r="O1097" i="33"/>
  <c r="P1097" i="33"/>
  <c r="B1097" i="33"/>
  <c r="B85" i="33"/>
  <c r="O85" i="33"/>
  <c r="P85" i="33"/>
  <c r="O669" i="33"/>
  <c r="B669" i="33"/>
  <c r="P669" i="33"/>
  <c r="P804" i="33"/>
  <c r="O804" i="33"/>
  <c r="B804" i="33"/>
  <c r="P1249" i="33"/>
  <c r="O1249" i="33"/>
  <c r="B1249" i="33"/>
  <c r="O352" i="33"/>
  <c r="P352" i="33"/>
  <c r="B352" i="33"/>
  <c r="B316" i="33"/>
  <c r="O316" i="33"/>
  <c r="P316" i="33"/>
  <c r="P1220" i="33"/>
  <c r="B1220" i="33"/>
  <c r="O1220" i="33"/>
  <c r="B1140" i="33"/>
  <c r="O1140" i="33"/>
  <c r="P1140" i="33"/>
  <c r="P1505" i="33"/>
  <c r="O1505" i="33"/>
  <c r="B342" i="33"/>
  <c r="O342" i="33"/>
  <c r="P342" i="33"/>
  <c r="P1229" i="33"/>
  <c r="O1229" i="33"/>
  <c r="P1121" i="33"/>
  <c r="B1121" i="33"/>
  <c r="O1121" i="33"/>
  <c r="B305" i="33"/>
  <c r="P305" i="33"/>
  <c r="O1069" i="33"/>
  <c r="B1069" i="33"/>
  <c r="P1069" i="33"/>
  <c r="P216" i="33"/>
  <c r="B216" i="33"/>
  <c r="P1060" i="33"/>
  <c r="B1060" i="33"/>
  <c r="O1060" i="33"/>
  <c r="B1085" i="33"/>
  <c r="P1085" i="33"/>
  <c r="O1085" i="33"/>
  <c r="O147" i="33"/>
  <c r="B147" i="33"/>
  <c r="P147" i="33"/>
  <c r="B593" i="33"/>
  <c r="O593" i="33"/>
  <c r="P593" i="33"/>
  <c r="B262" i="33"/>
  <c r="P262" i="33"/>
  <c r="O262" i="33"/>
  <c r="B976" i="33"/>
  <c r="O976" i="33"/>
  <c r="P976" i="33"/>
  <c r="O250" i="33"/>
  <c r="P250" i="33"/>
  <c r="B250" i="33"/>
  <c r="B203" i="33"/>
  <c r="O203" i="33"/>
  <c r="P203" i="33"/>
  <c r="O183" i="33"/>
  <c r="P183" i="33"/>
  <c r="B183" i="33"/>
  <c r="B579" i="33"/>
  <c r="O579" i="33"/>
  <c r="B502" i="33"/>
  <c r="P502" i="33"/>
  <c r="O502" i="33"/>
  <c r="O1418" i="33"/>
  <c r="B1418" i="33"/>
  <c r="O1479" i="33"/>
  <c r="P1479" i="33"/>
  <c r="B1479" i="33"/>
  <c r="P1326" i="33"/>
  <c r="O1326" i="33"/>
  <c r="B1326" i="33"/>
  <c r="P1011" i="33"/>
  <c r="O1011" i="33"/>
  <c r="B1011" i="33"/>
  <c r="O117" i="33"/>
  <c r="B117" i="33"/>
  <c r="P117" i="33"/>
  <c r="O427" i="33"/>
  <c r="P427" i="33"/>
  <c r="B427" i="33"/>
  <c r="P177" i="33"/>
  <c r="O177" i="33"/>
  <c r="B978" i="33"/>
  <c r="O978" i="33"/>
  <c r="P978" i="33"/>
  <c r="B953" i="33"/>
  <c r="P953" i="33"/>
  <c r="O953" i="33"/>
  <c r="B455" i="33"/>
  <c r="O455" i="33"/>
  <c r="P455" i="33"/>
  <c r="B676" i="33"/>
  <c r="O676" i="33"/>
  <c r="P676" i="33"/>
  <c r="O1453" i="33"/>
  <c r="P1453" i="33"/>
  <c r="O60" i="33"/>
  <c r="B60" i="33"/>
  <c r="P60" i="33"/>
  <c r="O265" i="33"/>
  <c r="B265" i="33"/>
  <c r="P265" i="33"/>
  <c r="O428" i="33"/>
  <c r="B428" i="33"/>
  <c r="P428" i="33"/>
  <c r="O617" i="33"/>
  <c r="B617" i="33"/>
  <c r="P617" i="33"/>
  <c r="O56" i="33"/>
  <c r="B56" i="33"/>
  <c r="O1315" i="33"/>
  <c r="P1315" i="33"/>
  <c r="B1315" i="33"/>
  <c r="P1421" i="33"/>
  <c r="O1421" i="33"/>
  <c r="B1421" i="33"/>
  <c r="P1477" i="33"/>
  <c r="O1477" i="33"/>
  <c r="B1477" i="33"/>
  <c r="B1146" i="33"/>
  <c r="O1146" i="33"/>
  <c r="P1146" i="33"/>
  <c r="P549" i="33"/>
  <c r="B549" i="33"/>
  <c r="O549" i="33"/>
  <c r="B1229" i="33"/>
  <c r="O216" i="33"/>
  <c r="O305" i="33"/>
  <c r="B1041" i="33"/>
  <c r="O452" i="33"/>
  <c r="B1505" i="33"/>
  <c r="B253" i="33"/>
  <c r="O253" i="33"/>
  <c r="P253" i="33"/>
  <c r="P108" i="33"/>
  <c r="O108" i="33"/>
  <c r="O818" i="33"/>
  <c r="P818" i="33"/>
  <c r="O332" i="33"/>
  <c r="P332" i="33"/>
  <c r="P892" i="33"/>
  <c r="O892" i="33"/>
  <c r="P498" i="33"/>
  <c r="O498" i="33"/>
  <c r="B1190" i="33"/>
  <c r="O1190" i="33"/>
  <c r="P1190" i="33"/>
  <c r="O995" i="33"/>
  <c r="B995" i="33"/>
  <c r="O105" i="33"/>
  <c r="P105" i="33"/>
  <c r="P602" i="33"/>
  <c r="B602" i="33"/>
  <c r="O602" i="33"/>
  <c r="P1470" i="33"/>
  <c r="P778" i="33"/>
  <c r="O778" i="33"/>
  <c r="B1086" i="33"/>
  <c r="P1086" i="33"/>
  <c r="O1086" i="33"/>
  <c r="B1508" i="33"/>
  <c r="P1508" i="33"/>
  <c r="O1508" i="33"/>
  <c r="O1363" i="33"/>
  <c r="P239" i="33"/>
  <c r="B239" i="33"/>
  <c r="O137" i="33"/>
  <c r="B137" i="33"/>
  <c r="P889" i="33"/>
  <c r="B889" i="33"/>
  <c r="P1517" i="33"/>
  <c r="O1517" i="33"/>
  <c r="B1517" i="33"/>
  <c r="O1436" i="33"/>
  <c r="P114" i="33"/>
  <c r="O114" i="33"/>
  <c r="B1516" i="33"/>
  <c r="P1516" i="33"/>
  <c r="O1516" i="33"/>
  <c r="O301" i="33"/>
  <c r="P301" i="33"/>
  <c r="O129" i="33"/>
  <c r="B129" i="33"/>
  <c r="P129" i="33"/>
  <c r="P1390" i="33"/>
  <c r="O1390" i="33"/>
  <c r="B1390" i="33"/>
  <c r="P466" i="33"/>
  <c r="B466" i="33"/>
  <c r="O466" i="33"/>
  <c r="P102" i="33"/>
  <c r="O249" i="33"/>
  <c r="P670" i="33"/>
  <c r="B482" i="33"/>
  <c r="O59" i="33"/>
  <c r="O414" i="33"/>
  <c r="P107" i="33"/>
  <c r="B301" i="33"/>
  <c r="O276" i="33"/>
  <c r="P1474" i="33"/>
  <c r="O614" i="33"/>
  <c r="O889" i="33"/>
  <c r="O589" i="33"/>
  <c r="B1318" i="33"/>
  <c r="O1409" i="33"/>
  <c r="P1409" i="33"/>
  <c r="B1409" i="33"/>
  <c r="P382" i="33"/>
  <c r="B382" i="33"/>
  <c r="B472" i="33"/>
  <c r="O472" i="33"/>
  <c r="P472" i="33"/>
  <c r="P1332" i="33"/>
  <c r="B1332" i="33"/>
  <c r="O1441" i="33"/>
  <c r="P1441" i="33"/>
  <c r="B936" i="33"/>
  <c r="P936" i="33"/>
  <c r="B1006" i="33"/>
  <c r="P1006" i="33"/>
  <c r="O1006" i="33"/>
  <c r="B127" i="33"/>
  <c r="O127" i="33"/>
  <c r="B269" i="33"/>
  <c r="P269" i="33"/>
  <c r="O269" i="33"/>
  <c r="O1189" i="33"/>
  <c r="B1189" i="33"/>
  <c r="P1189" i="33"/>
  <c r="B537" i="33"/>
  <c r="O537" i="33"/>
  <c r="P537" i="33"/>
  <c r="O496" i="33"/>
  <c r="B496" i="33"/>
  <c r="B223" i="33"/>
  <c r="P223" i="33"/>
  <c r="O808" i="33"/>
  <c r="B808" i="33"/>
  <c r="P808" i="33"/>
  <c r="P1296" i="33"/>
  <c r="O1296" i="33"/>
  <c r="B1296" i="33"/>
  <c r="P87" i="33"/>
  <c r="O87" i="33"/>
  <c r="O99" i="33"/>
  <c r="B99" i="33"/>
  <c r="B1366" i="33"/>
  <c r="O1366" i="33"/>
  <c r="P1366" i="33"/>
  <c r="B1377" i="33"/>
  <c r="O1377" i="33"/>
  <c r="P1377" i="33"/>
  <c r="O874" i="33"/>
  <c r="P874" i="33"/>
  <c r="B675" i="33"/>
  <c r="P675" i="33"/>
  <c r="O675" i="33"/>
  <c r="B607" i="33"/>
  <c r="O607" i="33"/>
  <c r="P607" i="33"/>
  <c r="O245" i="33"/>
  <c r="P245" i="33"/>
  <c r="P284" i="33"/>
  <c r="B284" i="33"/>
  <c r="P392" i="33"/>
  <c r="B392" i="33"/>
  <c r="P795" i="33"/>
  <c r="P1437" i="33"/>
  <c r="O1437" i="33"/>
  <c r="B1437" i="33"/>
  <c r="B70" i="33"/>
  <c r="O70" i="33"/>
  <c r="P70" i="33"/>
  <c r="O1114" i="33"/>
  <c r="B1114" i="33"/>
  <c r="O784" i="33"/>
  <c r="B784" i="33"/>
  <c r="B1451" i="33"/>
  <c r="P1451" i="33"/>
  <c r="O1451" i="33"/>
  <c r="O486" i="33"/>
  <c r="B486" i="33"/>
  <c r="P486" i="33"/>
  <c r="B769" i="33"/>
  <c r="O769" i="33"/>
  <c r="B728" i="33"/>
  <c r="P728" i="33"/>
  <c r="P1267" i="33"/>
  <c r="B1267" i="33"/>
  <c r="O1267" i="33"/>
  <c r="P219" i="33"/>
  <c r="O219" i="33"/>
  <c r="B219" i="33"/>
  <c r="B1370" i="33"/>
  <c r="O1370" i="33"/>
  <c r="P1370" i="33"/>
  <c r="B1252" i="33"/>
  <c r="P1252" i="33"/>
  <c r="B805" i="33"/>
  <c r="O805" i="33"/>
  <c r="P805" i="33"/>
  <c r="O362" i="33"/>
  <c r="P362" i="33"/>
  <c r="P969" i="33"/>
  <c r="O969" i="33"/>
  <c r="P863" i="33"/>
  <c r="O863" i="33"/>
  <c r="B863" i="33"/>
  <c r="P619" i="33"/>
  <c r="O619" i="33"/>
  <c r="B619" i="33"/>
  <c r="P488" i="33"/>
  <c r="B488" i="33"/>
  <c r="O488" i="33"/>
  <c r="B1284" i="33"/>
  <c r="P1284" i="33"/>
  <c r="O1284" i="33"/>
  <c r="P259" i="33"/>
  <c r="B259" i="33"/>
  <c r="O1211" i="33"/>
  <c r="P1211" i="33"/>
  <c r="P822" i="33"/>
  <c r="B822" i="33"/>
  <c r="O822" i="33"/>
  <c r="B181" i="33"/>
  <c r="O181" i="33"/>
  <c r="P915" i="33"/>
  <c r="O915" i="33"/>
  <c r="B915" i="33"/>
  <c r="O58" i="33"/>
  <c r="P58" i="33"/>
  <c r="B1398" i="33"/>
  <c r="O1398" i="33"/>
  <c r="P1398" i="33"/>
  <c r="O856" i="33"/>
  <c r="B856" i="33"/>
  <c r="O254" i="33"/>
  <c r="P254" i="33"/>
  <c r="O207" i="33"/>
  <c r="B207" i="33"/>
  <c r="P207" i="33"/>
  <c r="B248" i="33"/>
  <c r="P248" i="33"/>
  <c r="B505" i="33"/>
  <c r="O505" i="33"/>
  <c r="P505" i="33"/>
  <c r="O972" i="33"/>
  <c r="B972" i="33"/>
  <c r="P972" i="33"/>
  <c r="O1480" i="33"/>
  <c r="B1480" i="33"/>
  <c r="P1480" i="33"/>
  <c r="O1133" i="33"/>
  <c r="P1133" i="33"/>
  <c r="B826" i="33"/>
  <c r="P826" i="33"/>
  <c r="B69" i="33"/>
  <c r="O69" i="33"/>
  <c r="P69" i="33"/>
  <c r="B1123" i="33"/>
  <c r="O1123" i="33"/>
  <c r="P1123" i="33"/>
  <c r="O366" i="33"/>
  <c r="B366" i="33"/>
  <c r="P836" i="33"/>
  <c r="B836" i="33"/>
  <c r="O836" i="33"/>
  <c r="P281" i="33"/>
  <c r="O691" i="33"/>
  <c r="B691" i="33"/>
  <c r="P1285" i="33"/>
  <c r="O1285" i="33"/>
  <c r="B1285" i="33"/>
  <c r="O1109" i="33"/>
  <c r="P1109" i="33"/>
  <c r="B1109" i="33"/>
  <c r="B493" i="33"/>
  <c r="P493" i="33"/>
  <c r="B1484" i="33"/>
  <c r="P1484" i="33"/>
  <c r="O1484" i="33"/>
  <c r="O1014" i="33"/>
  <c r="P1014" i="33"/>
  <c r="O71" i="33"/>
  <c r="P71" i="33"/>
  <c r="B71" i="33"/>
  <c r="P664" i="33"/>
  <c r="O664" i="33"/>
  <c r="B816" i="33"/>
  <c r="O816" i="33"/>
  <c r="P816" i="33"/>
  <c r="O729" i="33"/>
  <c r="P729" i="33"/>
  <c r="B729" i="33"/>
  <c r="P504" i="33"/>
  <c r="O504" i="33"/>
  <c r="B504" i="33"/>
  <c r="B541" i="33"/>
  <c r="P541" i="33"/>
  <c r="O28" i="33"/>
  <c r="B28" i="33"/>
  <c r="P598" i="33"/>
  <c r="B598" i="33"/>
  <c r="B150" i="33"/>
  <c r="O48" i="33"/>
  <c r="P48" i="33"/>
  <c r="B48" i="33"/>
  <c r="B911" i="33"/>
  <c r="O911" i="33"/>
  <c r="P911" i="33"/>
  <c r="B1497" i="33"/>
  <c r="P1497" i="33"/>
  <c r="O1497" i="33"/>
  <c r="B642" i="33"/>
  <c r="O642" i="33"/>
  <c r="P642" i="33"/>
  <c r="P462" i="33"/>
  <c r="O462" i="33"/>
  <c r="P1392" i="33"/>
  <c r="O1392" i="33"/>
  <c r="B1392" i="33"/>
  <c r="P201" i="33"/>
  <c r="B201" i="33"/>
  <c r="B645" i="33"/>
  <c r="P645" i="33"/>
  <c r="O645" i="33"/>
  <c r="B637" i="33"/>
  <c r="P637" i="33"/>
  <c r="O637" i="33"/>
  <c r="B1088" i="33"/>
  <c r="P1088" i="33"/>
  <c r="O1338" i="33"/>
  <c r="P1338" i="33"/>
  <c r="B1338" i="33"/>
  <c r="O776" i="33"/>
  <c r="P776" i="33"/>
  <c r="P25" i="33"/>
  <c r="B25" i="33"/>
  <c r="B312" i="33"/>
  <c r="O312" i="33"/>
  <c r="B704" i="33"/>
  <c r="O704" i="33"/>
  <c r="P704" i="33"/>
  <c r="P1049" i="33"/>
  <c r="B1049" i="33"/>
  <c r="O1049" i="33"/>
  <c r="B998" i="33"/>
  <c r="P174" i="33"/>
  <c r="B174" i="33"/>
  <c r="O1241" i="33"/>
  <c r="P1241" i="33"/>
  <c r="B1396" i="33"/>
  <c r="B271" i="33"/>
  <c r="O271" i="33"/>
  <c r="P878" i="33"/>
  <c r="B878" i="33"/>
  <c r="B1139" i="33"/>
  <c r="O1139" i="33"/>
  <c r="P1139" i="33"/>
  <c r="O199" i="33"/>
  <c r="B199" i="33"/>
  <c r="P199" i="33"/>
  <c r="B1118" i="33"/>
  <c r="P1118" i="33"/>
  <c r="O1118" i="33"/>
  <c r="B507" i="33"/>
  <c r="O507" i="33"/>
  <c r="P507" i="33"/>
  <c r="B928" i="33"/>
  <c r="O928" i="33"/>
  <c r="P928" i="33"/>
  <c r="B718" i="33"/>
  <c r="P718" i="33"/>
  <c r="O706" i="33"/>
  <c r="P706" i="33"/>
  <c r="O1487" i="33"/>
  <c r="B1487" i="33"/>
  <c r="P1487" i="33"/>
  <c r="P601" i="33"/>
  <c r="B874" i="33"/>
  <c r="B433" i="33"/>
  <c r="O433" i="33"/>
  <c r="B949" i="33"/>
  <c r="O949" i="33"/>
  <c r="P949" i="33"/>
  <c r="B483" i="33"/>
  <c r="O483" i="33"/>
  <c r="P1504" i="33"/>
  <c r="O1504" i="33"/>
  <c r="P33" i="33"/>
  <c r="B33" i="33"/>
  <c r="O33" i="33"/>
  <c r="O377" i="33"/>
  <c r="P377" i="33"/>
  <c r="B772" i="33"/>
  <c r="O772" i="33"/>
  <c r="P772" i="33"/>
  <c r="P644" i="33"/>
  <c r="B644" i="33"/>
  <c r="O644" i="33"/>
  <c r="B1483" i="33"/>
  <c r="O1483" i="33"/>
  <c r="O1325" i="33"/>
  <c r="B1325" i="33"/>
  <c r="P1325" i="33"/>
  <c r="O431" i="33"/>
  <c r="B431" i="33"/>
  <c r="P431" i="33"/>
  <c r="B251" i="33"/>
  <c r="B948" i="33"/>
  <c r="O948" i="33"/>
  <c r="P948" i="33"/>
  <c r="B1207" i="33"/>
  <c r="P1207" i="33"/>
  <c r="O1207" i="33"/>
  <c r="P457" i="33"/>
  <c r="B457" i="33"/>
  <c r="B1299" i="33"/>
  <c r="P1299" i="33"/>
  <c r="O1299" i="33"/>
  <c r="P906" i="33"/>
  <c r="O906" i="33"/>
  <c r="B185" i="33"/>
  <c r="P185" i="33"/>
  <c r="P61" i="33"/>
  <c r="B61" i="33"/>
  <c r="O61" i="33"/>
  <c r="P938" i="33"/>
  <c r="O938" i="33"/>
  <c r="B938" i="33"/>
  <c r="P1260" i="33"/>
  <c r="O1260" i="33"/>
  <c r="B1260" i="33"/>
  <c r="P1233" i="33"/>
  <c r="B1233" i="33"/>
  <c r="O1233" i="33"/>
  <c r="B41" i="33"/>
  <c r="O41" i="33"/>
  <c r="P41" i="33"/>
  <c r="B45" i="33"/>
  <c r="P45" i="33"/>
  <c r="B1098" i="33"/>
  <c r="O1098" i="33"/>
  <c r="P1098" i="33"/>
  <c r="P1172" i="33"/>
  <c r="B1172" i="33"/>
  <c r="P1152" i="33"/>
  <c r="O1152" i="33"/>
  <c r="B1152" i="33"/>
  <c r="O289" i="33"/>
  <c r="P289" i="33"/>
  <c r="O674" i="33"/>
  <c r="P674" i="33"/>
  <c r="B674" i="33"/>
  <c r="O799" i="33"/>
  <c r="P799" i="33"/>
  <c r="O1304" i="33"/>
  <c r="B1304" i="33"/>
  <c r="O143" i="33"/>
  <c r="B143" i="33"/>
  <c r="P1099" i="33"/>
  <c r="O1099" i="33"/>
  <c r="P1485" i="33"/>
  <c r="O1485" i="33"/>
  <c r="B1485" i="33"/>
  <c r="B1074" i="33"/>
  <c r="O1074" i="33"/>
  <c r="B43" i="33"/>
  <c r="O43" i="33"/>
  <c r="P1180" i="33"/>
  <c r="O1180" i="33"/>
  <c r="B1374" i="33"/>
  <c r="P844" i="33"/>
  <c r="O844" i="33"/>
  <c r="B844" i="33"/>
  <c r="O179" i="33"/>
  <c r="P179" i="33"/>
  <c r="B179" i="33"/>
  <c r="B334" i="33"/>
  <c r="P334" i="33"/>
  <c r="B1083" i="33"/>
  <c r="P1083" i="33"/>
  <c r="P989" i="33"/>
  <c r="O989" i="33"/>
  <c r="P1024" i="33"/>
  <c r="O1024" i="33"/>
  <c r="B1024" i="33"/>
  <c r="O230" i="33"/>
  <c r="B230" i="33"/>
  <c r="P230" i="33"/>
  <c r="O317" i="33"/>
  <c r="B317" i="33"/>
  <c r="P317" i="33"/>
  <c r="B758" i="33"/>
  <c r="O758" i="33"/>
  <c r="P758" i="33"/>
  <c r="P963" i="33"/>
  <c r="B963" i="33"/>
  <c r="O456" i="33"/>
  <c r="P456" i="33"/>
  <c r="B101" i="33"/>
  <c r="P101" i="33"/>
  <c r="B1375" i="33"/>
  <c r="O1375" i="33"/>
  <c r="P1375" i="33"/>
  <c r="B1258" i="33"/>
  <c r="O721" i="33"/>
  <c r="P721" i="33"/>
  <c r="B721" i="33"/>
  <c r="P1065" i="33"/>
  <c r="B1065" i="33"/>
  <c r="O1117" i="33"/>
  <c r="B1117" i="33"/>
  <c r="P1117" i="33"/>
  <c r="B242" i="33"/>
  <c r="O242" i="33"/>
  <c r="P242" i="33"/>
  <c r="O300" i="33"/>
  <c r="B300" i="33"/>
  <c r="P300" i="33"/>
  <c r="O899" i="33"/>
  <c r="P899" i="33"/>
  <c r="B343" i="33"/>
  <c r="O343" i="33"/>
  <c r="B779" i="33"/>
  <c r="P779" i="33"/>
  <c r="O779" i="33"/>
  <c r="P1458" i="33"/>
  <c r="O1458" i="33"/>
  <c r="B1458" i="33"/>
  <c r="B379" i="33"/>
  <c r="P379" i="33"/>
  <c r="O379" i="33"/>
  <c r="B292" i="33"/>
  <c r="P292" i="33"/>
  <c r="P470" i="33"/>
  <c r="P622" i="33"/>
  <c r="O622" i="33"/>
  <c r="B622" i="33"/>
  <c r="B1158" i="33"/>
  <c r="O1158" i="33"/>
  <c r="B987" i="33"/>
  <c r="P987" i="33"/>
  <c r="B1433" i="33"/>
  <c r="P1433" i="33"/>
  <c r="O1433" i="33"/>
  <c r="B100" i="33"/>
  <c r="O100" i="33"/>
  <c r="P100" i="33"/>
  <c r="P866" i="33"/>
  <c r="O866" i="33"/>
  <c r="B866" i="33"/>
  <c r="B304" i="33"/>
  <c r="O304" i="33"/>
  <c r="O1242" i="33"/>
  <c r="B1242" i="33"/>
  <c r="P1242" i="33"/>
  <c r="P1343" i="33"/>
  <c r="O1343" i="33"/>
  <c r="O1179" i="33"/>
  <c r="P1179" i="33"/>
  <c r="B1179" i="33"/>
  <c r="B418" i="33"/>
  <c r="P418" i="33"/>
  <c r="B910" i="33"/>
  <c r="P910" i="33"/>
  <c r="O910" i="33"/>
  <c r="P246" i="33"/>
  <c r="B569" i="33"/>
  <c r="O569" i="33"/>
  <c r="P569" i="33"/>
  <c r="B1521" i="33"/>
  <c r="P1521" i="33"/>
  <c r="O1521" i="33"/>
  <c r="P1287" i="33"/>
  <c r="O1287" i="33"/>
  <c r="B1287" i="33"/>
  <c r="B53" i="33"/>
  <c r="P53" i="33"/>
  <c r="O1244" i="33"/>
  <c r="B1244" i="33"/>
  <c r="P1244" i="33"/>
  <c r="O1499" i="33"/>
  <c r="P1499" i="33"/>
  <c r="B1499" i="33"/>
  <c r="B1000" i="33"/>
  <c r="P1000" i="33"/>
  <c r="B18" i="33"/>
  <c r="O18" i="33"/>
  <c r="O1013" i="33"/>
  <c r="B1013" i="33"/>
  <c r="O968" i="33"/>
  <c r="P968" i="33"/>
  <c r="O917" i="33"/>
  <c r="P917" i="33"/>
  <c r="O1192" i="33"/>
  <c r="B401" i="33"/>
  <c r="B332" i="33"/>
  <c r="O165" i="33"/>
  <c r="B632" i="33"/>
  <c r="P312" i="33"/>
  <c r="O382" i="33"/>
  <c r="O1012" i="33"/>
  <c r="P338" i="33"/>
  <c r="O338" i="33"/>
  <c r="O941" i="33"/>
  <c r="B1241" i="33"/>
  <c r="O677" i="33"/>
  <c r="B999" i="33"/>
  <c r="B1470" i="33"/>
  <c r="P423" i="33"/>
  <c r="P243" i="33"/>
  <c r="P738" i="33"/>
  <c r="B229" i="33"/>
  <c r="B1441" i="33"/>
  <c r="B755" i="33"/>
  <c r="B1169" i="33"/>
  <c r="O1094" i="33"/>
  <c r="P198" i="33"/>
  <c r="O782" i="33"/>
  <c r="B1020" i="33"/>
  <c r="B155" i="33"/>
  <c r="B1162" i="33"/>
  <c r="O1044" i="33"/>
  <c r="P489" i="33"/>
  <c r="O924" i="33"/>
  <c r="O309" i="33"/>
  <c r="B35" i="33"/>
  <c r="B38" i="33"/>
  <c r="P1254" i="33"/>
  <c r="O1110" i="33"/>
  <c r="O1519" i="33"/>
  <c r="O722" i="33"/>
  <c r="B200" i="33"/>
  <c r="P34" i="33"/>
  <c r="P1192" i="33"/>
  <c r="B26" i="33"/>
  <c r="O1514" i="33"/>
  <c r="O981" i="33"/>
  <c r="O392" i="33"/>
  <c r="B1468" i="33"/>
  <c r="P1440" i="33"/>
  <c r="O954" i="33"/>
  <c r="P550" i="33"/>
  <c r="P1013" i="33"/>
  <c r="B87" i="33"/>
  <c r="B176" i="33"/>
  <c r="P1362" i="33"/>
  <c r="O795" i="33"/>
  <c r="O781" i="33"/>
  <c r="P1374" i="33"/>
  <c r="B425" i="33"/>
  <c r="O334" i="33"/>
  <c r="B1341" i="33"/>
  <c r="B462" i="33"/>
  <c r="P1074" i="33"/>
  <c r="P1447" i="33"/>
  <c r="P556" i="33"/>
  <c r="B489" i="33"/>
  <c r="B818" i="33"/>
  <c r="O764" i="33"/>
  <c r="P1351" i="33"/>
  <c r="P28" i="33"/>
  <c r="O36" i="33"/>
  <c r="O34" i="33"/>
  <c r="P1206" i="33"/>
  <c r="B1192" i="33"/>
  <c r="O148" i="33"/>
  <c r="B869" i="33"/>
  <c r="B1514" i="33"/>
  <c r="B1216" i="33"/>
  <c r="B1211" i="33"/>
  <c r="B981" i="33"/>
  <c r="O1440" i="33"/>
  <c r="B114" i="33"/>
  <c r="O998" i="33"/>
  <c r="B664" i="33"/>
  <c r="P359" i="33"/>
  <c r="P496" i="33"/>
  <c r="B1298" i="33"/>
  <c r="O1341" i="33"/>
  <c r="O25" i="33"/>
  <c r="P590" i="33"/>
  <c r="B969" i="33"/>
  <c r="P46" i="33"/>
  <c r="O146" i="33"/>
  <c r="B146" i="33"/>
  <c r="P146" i="33"/>
  <c r="P552" i="33"/>
  <c r="B552" i="33"/>
  <c r="O877" i="33"/>
  <c r="B877" i="33"/>
  <c r="P877" i="33"/>
  <c r="P232" i="33"/>
  <c r="B232" i="33"/>
  <c r="O232" i="33"/>
  <c r="B294" i="33"/>
  <c r="O294" i="33"/>
  <c r="P398" i="33"/>
  <c r="B398" i="33"/>
  <c r="P1455" i="33"/>
  <c r="B178" i="33"/>
  <c r="P178" i="33"/>
  <c r="B1018" i="33"/>
  <c r="O1018" i="33"/>
  <c r="P442" i="33"/>
  <c r="O491" i="33"/>
  <c r="P491" i="33"/>
  <c r="B897" i="33"/>
  <c r="O101" i="33"/>
  <c r="P587" i="33"/>
  <c r="B1029" i="33"/>
  <c r="B105" i="33"/>
  <c r="O86" i="33"/>
  <c r="B86" i="33"/>
  <c r="B1042" i="33"/>
  <c r="O1042" i="33"/>
  <c r="P1042" i="33"/>
  <c r="P749" i="33"/>
  <c r="B749" i="33"/>
  <c r="B24" i="33"/>
  <c r="P24" i="33"/>
  <c r="O24" i="33"/>
  <c r="P136" i="33"/>
  <c r="O136" i="33"/>
  <c r="B136" i="33"/>
  <c r="O19" i="33"/>
  <c r="B19" i="33"/>
  <c r="P19" i="33"/>
  <c r="P1320" i="33"/>
  <c r="O1320" i="33"/>
  <c r="B1320" i="33"/>
  <c r="B461" i="33"/>
  <c r="P461" i="33"/>
  <c r="O525" i="33"/>
  <c r="P525" i="33"/>
  <c r="P909" i="33"/>
  <c r="O909" i="33"/>
  <c r="B909" i="33"/>
  <c r="B1222" i="33"/>
  <c r="P1222" i="33"/>
  <c r="O383" i="33"/>
  <c r="B383" i="33"/>
  <c r="B689" i="33"/>
  <c r="O689" i="33"/>
  <c r="B333" i="33"/>
  <c r="O333" i="33"/>
  <c r="P333" i="33"/>
  <c r="P1276" i="33"/>
  <c r="B1276" i="33"/>
  <c r="P1056" i="33"/>
  <c r="B1056" i="33"/>
  <c r="O1056" i="33"/>
  <c r="B798" i="33"/>
  <c r="P798" i="33"/>
  <c r="O798" i="33"/>
  <c r="O794" i="33"/>
  <c r="B794" i="33"/>
  <c r="P794" i="33"/>
  <c r="P1344" i="33"/>
  <c r="O1344" i="33"/>
  <c r="P1016" i="33"/>
  <c r="B1016" i="33"/>
  <c r="B49" i="33"/>
  <c r="O49" i="33"/>
  <c r="P1460" i="33"/>
  <c r="O1460" i="33"/>
  <c r="O124" i="33"/>
  <c r="B124" i="33"/>
  <c r="B91" i="33"/>
  <c r="P91" i="33"/>
  <c r="B1256" i="33"/>
  <c r="P1256" i="33"/>
  <c r="B96" i="33"/>
  <c r="P96" i="33"/>
  <c r="O96" i="33"/>
  <c r="O533" i="33"/>
  <c r="P533" i="33"/>
  <c r="B1182" i="33"/>
  <c r="P1182" i="33"/>
  <c r="O1182" i="33"/>
  <c r="B235" i="33"/>
  <c r="P235" i="33"/>
  <c r="P1348" i="33"/>
  <c r="B1348" i="33"/>
  <c r="O1348" i="33"/>
  <c r="B119" i="33"/>
  <c r="O119" i="33"/>
  <c r="P1520" i="33"/>
  <c r="O1520" i="33"/>
  <c r="B1520" i="33"/>
  <c r="B1039" i="33"/>
  <c r="B1512" i="33"/>
  <c r="P1512" i="33"/>
  <c r="B750" i="33"/>
  <c r="P750" i="33"/>
  <c r="O750" i="33"/>
  <c r="P951" i="33"/>
  <c r="O951" i="33"/>
  <c r="B951" i="33"/>
  <c r="O825" i="33"/>
  <c r="P825" i="33"/>
  <c r="B825" i="33"/>
  <c r="B773" i="33"/>
  <c r="O773" i="33"/>
  <c r="O850" i="33"/>
  <c r="P850" i="33"/>
  <c r="O1008" i="33"/>
  <c r="B1008" i="33"/>
  <c r="B793" i="33"/>
  <c r="O793" i="33"/>
  <c r="O1307" i="33"/>
  <c r="P1307" i="33"/>
  <c r="O760" i="33"/>
  <c r="B760" i="33"/>
  <c r="P760" i="33"/>
  <c r="B730" i="33"/>
  <c r="O730" i="33"/>
  <c r="P730" i="33"/>
  <c r="O1327" i="33"/>
  <c r="B776" i="33"/>
  <c r="O471" i="33"/>
  <c r="P782" i="33"/>
  <c r="B778" i="33"/>
  <c r="B907" i="33"/>
  <c r="P119" i="33"/>
  <c r="P1436" i="33"/>
  <c r="P435" i="33"/>
  <c r="B435" i="33"/>
  <c r="O521" i="33"/>
  <c r="P521" i="33"/>
  <c r="B801" i="33"/>
  <c r="P801" i="33"/>
  <c r="O801" i="33"/>
  <c r="B823" i="33"/>
  <c r="O823" i="33"/>
  <c r="P823" i="33"/>
  <c r="P833" i="33"/>
  <c r="O833" i="33"/>
  <c r="B469" i="33"/>
  <c r="O469" i="33"/>
  <c r="B761" i="33"/>
  <c r="O761" i="33"/>
  <c r="P761" i="33"/>
  <c r="P1132" i="33"/>
  <c r="B1132" i="33"/>
  <c r="P733" i="33"/>
  <c r="O733" i="33"/>
  <c r="B733" i="33"/>
  <c r="B571" i="33"/>
  <c r="O571" i="33"/>
  <c r="P571" i="33"/>
  <c r="P1107" i="33"/>
  <c r="B1107" i="33"/>
  <c r="P1292" i="33"/>
  <c r="O1292" i="33"/>
  <c r="B1292" i="33"/>
  <c r="O1488" i="33"/>
  <c r="B1488" i="33"/>
  <c r="P1488" i="33"/>
  <c r="B446" i="33"/>
  <c r="O446" i="33"/>
  <c r="P446" i="33"/>
  <c r="O1353" i="33"/>
  <c r="B1353" i="33"/>
  <c r="P1353" i="33"/>
  <c r="O990" i="33"/>
  <c r="B990" i="33"/>
  <c r="B1246" i="33"/>
  <c r="O1246" i="33"/>
  <c r="P1246" i="33"/>
  <c r="O215" i="33"/>
  <c r="B215" i="33"/>
  <c r="P215" i="33"/>
  <c r="P797" i="33"/>
  <c r="O797" i="33"/>
  <c r="B797" i="33"/>
  <c r="O1253" i="33"/>
  <c r="P1253" i="33"/>
  <c r="B1253" i="33"/>
  <c r="O832" i="33"/>
  <c r="P832" i="33"/>
  <c r="B832" i="33"/>
  <c r="B74" i="33"/>
  <c r="P74" i="33"/>
  <c r="P1381" i="33"/>
  <c r="P325" i="33"/>
  <c r="B325" i="33"/>
  <c r="O325" i="33"/>
  <c r="P769" i="33"/>
  <c r="B829" i="33"/>
  <c r="B1044" i="33"/>
  <c r="O1254" i="33"/>
  <c r="P404" i="33"/>
  <c r="O1482" i="33"/>
  <c r="P1213" i="33"/>
  <c r="O1029" i="33"/>
  <c r="P319" i="33"/>
  <c r="B309" i="33"/>
  <c r="O390" i="33"/>
  <c r="P720" i="33"/>
  <c r="P124" i="33"/>
  <c r="O556" i="33"/>
  <c r="O1124" i="33"/>
  <c r="B931" i="33"/>
  <c r="B1351" i="33"/>
  <c r="P1120" i="33"/>
  <c r="O1216" i="33"/>
  <c r="B1130" i="33"/>
  <c r="O1172" i="33"/>
  <c r="O1078" i="33"/>
  <c r="B245" i="33"/>
  <c r="P137" i="33"/>
  <c r="P271" i="33"/>
  <c r="O150" i="33"/>
  <c r="P508" i="33"/>
  <c r="P1264" i="33"/>
  <c r="P578" i="33"/>
  <c r="B708" i="33"/>
  <c r="B442" i="33"/>
  <c r="O1427" i="33"/>
  <c r="O1378" i="33"/>
  <c r="P688" i="33"/>
  <c r="P1124" i="33"/>
  <c r="O931" i="33"/>
  <c r="P211" i="33"/>
  <c r="O274" i="33"/>
  <c r="B649" i="33"/>
  <c r="O826" i="33"/>
  <c r="P506" i="33"/>
  <c r="P852" i="33"/>
  <c r="O194" i="33"/>
  <c r="B1110" i="33"/>
  <c r="B1504" i="33"/>
  <c r="O1474" i="33"/>
  <c r="B992" i="33"/>
  <c r="B943" i="33"/>
  <c r="B499" i="33"/>
  <c r="P1130" i="33"/>
  <c r="O161" i="33"/>
  <c r="P970" i="33"/>
  <c r="B170" i="33"/>
  <c r="B1206" i="33"/>
  <c r="B723" i="33"/>
  <c r="P886" i="33"/>
  <c r="P483" i="33"/>
  <c r="O963" i="33"/>
  <c r="O1374" i="33"/>
  <c r="B1385" i="33"/>
  <c r="O322" i="33"/>
  <c r="P127" i="33"/>
  <c r="O89" i="33"/>
  <c r="P89" i="33"/>
  <c r="O961" i="33"/>
  <c r="O552" i="33"/>
  <c r="O878" i="33"/>
  <c r="B326" i="33"/>
  <c r="O326" i="33"/>
  <c r="B344" i="33"/>
  <c r="O344" i="33"/>
  <c r="P344" i="33"/>
  <c r="O439" i="33"/>
  <c r="P439" i="33"/>
  <c r="B439" i="33"/>
  <c r="O853" i="33"/>
  <c r="P853" i="33"/>
  <c r="B853" i="33"/>
  <c r="P965" i="33"/>
  <c r="O965" i="33"/>
  <c r="B965" i="33"/>
  <c r="O891" i="33"/>
  <c r="B891" i="33"/>
  <c r="P303" i="33"/>
  <c r="O303" i="33"/>
  <c r="B128" i="33"/>
  <c r="P128" i="33"/>
  <c r="B1313" i="33"/>
  <c r="P1313" i="33"/>
  <c r="O234" i="33"/>
  <c r="P234" i="33"/>
  <c r="P341" i="33"/>
  <c r="O341" i="33"/>
  <c r="B341" i="33"/>
  <c r="B726" i="33"/>
  <c r="B77" i="33"/>
  <c r="O77" i="33"/>
  <c r="B566" i="33"/>
  <c r="P566" i="33"/>
  <c r="O1443" i="33"/>
  <c r="P1443" i="33"/>
  <c r="O153" i="33"/>
  <c r="P153" i="33"/>
  <c r="B370" i="33"/>
  <c r="P370" i="33"/>
  <c r="B1145" i="33"/>
  <c r="O1145" i="33"/>
  <c r="P1145" i="33"/>
  <c r="B355" i="33"/>
  <c r="P355" i="33"/>
  <c r="O355" i="33"/>
  <c r="B1486" i="33"/>
  <c r="O1486" i="33"/>
  <c r="P1486" i="33"/>
  <c r="P1394" i="33"/>
  <c r="B1394" i="33"/>
  <c r="O1394" i="33"/>
  <c r="P390" i="33"/>
  <c r="P935" i="33"/>
  <c r="O235" i="33"/>
  <c r="O1177" i="33"/>
  <c r="P176" i="33"/>
  <c r="P907" i="33"/>
  <c r="B303" i="33"/>
  <c r="O1470" i="33"/>
  <c r="P1373" i="33"/>
  <c r="O1373" i="33"/>
  <c r="O1166" i="33"/>
  <c r="B1166" i="33"/>
  <c r="P1166" i="33"/>
  <c r="B351" i="33"/>
  <c r="P351" i="33"/>
  <c r="O351" i="33"/>
  <c r="P148" i="33"/>
  <c r="B148" i="33"/>
  <c r="P387" i="33"/>
  <c r="O387" i="33"/>
  <c r="O406" i="33"/>
  <c r="P406" i="33"/>
  <c r="O1305" i="33"/>
  <c r="P1305" i="33"/>
  <c r="B1305" i="33"/>
  <c r="O1429" i="33"/>
  <c r="P1429" i="33"/>
  <c r="B1429" i="33"/>
  <c r="P224" i="33"/>
  <c r="O224" i="33"/>
  <c r="O290" i="33"/>
  <c r="P290" i="33"/>
  <c r="P1445" i="33"/>
  <c r="B1445" i="33"/>
  <c r="B400" i="33"/>
  <c r="P400" i="33"/>
  <c r="O400" i="33"/>
  <c r="B1402" i="33"/>
  <c r="O1402" i="33"/>
  <c r="P1402" i="33"/>
  <c r="P1419" i="33"/>
  <c r="O1419" i="33"/>
  <c r="B142" i="33"/>
  <c r="P142" i="33"/>
  <c r="O142" i="33"/>
  <c r="B847" i="33"/>
  <c r="P847" i="33"/>
  <c r="B565" i="33"/>
  <c r="P565" i="33"/>
  <c r="O565" i="33"/>
  <c r="O1448" i="33"/>
  <c r="B1448" i="33"/>
  <c r="P1448" i="33"/>
  <c r="O1165" i="33"/>
  <c r="B817" i="33"/>
  <c r="O817" i="33"/>
  <c r="P817" i="33"/>
  <c r="O1323" i="33"/>
  <c r="P1323" i="33"/>
  <c r="B1323" i="33"/>
  <c r="O1468" i="33"/>
  <c r="P790" i="33"/>
  <c r="O790" i="33"/>
  <c r="O516" i="33"/>
  <c r="P516" i="33"/>
  <c r="P73" i="33"/>
  <c r="B73" i="33"/>
  <c r="P1336" i="33"/>
  <c r="B1336" i="33"/>
  <c r="O1336" i="33"/>
  <c r="B1346" i="33"/>
  <c r="P1346" i="33"/>
  <c r="P1471" i="33"/>
  <c r="B1471" i="33"/>
  <c r="O1061" i="33"/>
  <c r="B1061" i="33"/>
  <c r="P1061" i="33"/>
  <c r="B606" i="33"/>
  <c r="P606" i="33"/>
  <c r="B820" i="33"/>
  <c r="P820" i="33"/>
  <c r="O820" i="33"/>
  <c r="O319" i="33"/>
  <c r="B218" i="33"/>
  <c r="O935" i="33"/>
  <c r="O738" i="33"/>
  <c r="P213" i="33"/>
  <c r="P1020" i="33"/>
  <c r="O155" i="33"/>
  <c r="P35" i="33"/>
  <c r="P200" i="33"/>
  <c r="P1012" i="33"/>
  <c r="P1169" i="33"/>
  <c r="P478" i="33"/>
  <c r="P829" i="33"/>
  <c r="O32" i="33"/>
  <c r="O508" i="33"/>
  <c r="B478" i="33"/>
  <c r="B1447" i="33"/>
  <c r="B688" i="33"/>
  <c r="B764" i="33"/>
  <c r="B1381" i="33"/>
  <c r="O1381" i="33"/>
  <c r="P366" i="33"/>
  <c r="P1019" i="33"/>
  <c r="P499" i="33"/>
  <c r="B161" i="33"/>
  <c r="P1465" i="33"/>
  <c r="B1465" i="33"/>
  <c r="P992" i="33"/>
  <c r="B1177" i="33"/>
  <c r="B917" i="33"/>
  <c r="P150" i="33"/>
  <c r="O423" i="33"/>
  <c r="O320" i="33"/>
  <c r="B1363" i="33"/>
  <c r="P1363" i="33"/>
  <c r="O908" i="33"/>
  <c r="O1264" i="33"/>
  <c r="P1327" i="33"/>
  <c r="B102" i="33"/>
  <c r="O1342" i="33"/>
  <c r="P708" i="33"/>
  <c r="O1314" i="33"/>
  <c r="P1427" i="33"/>
  <c r="P1378" i="33"/>
  <c r="B211" i="33"/>
  <c r="B213" i="33"/>
  <c r="B274" i="33"/>
  <c r="P1466" i="33"/>
  <c r="O649" i="33"/>
  <c r="B831" i="33"/>
  <c r="B506" i="33"/>
  <c r="B1482" i="33"/>
  <c r="O64" i="33"/>
  <c r="P276" i="33"/>
  <c r="P1015" i="33"/>
  <c r="O91" i="33"/>
  <c r="O1364" i="33"/>
  <c r="B745" i="33"/>
  <c r="O1332" i="33"/>
  <c r="O167" i="33"/>
  <c r="O201" i="33"/>
  <c r="B968" i="33"/>
  <c r="P614" i="33"/>
  <c r="B706" i="33"/>
  <c r="P1519" i="33"/>
  <c r="O728" i="33"/>
  <c r="B886" i="33"/>
  <c r="O966" i="33"/>
  <c r="B353" i="33"/>
  <c r="B497" i="33"/>
  <c r="O497" i="33"/>
  <c r="O535" i="33"/>
  <c r="O749" i="33"/>
  <c r="P589" i="33"/>
  <c r="P143" i="33"/>
  <c r="O1052" i="33"/>
  <c r="O601" i="33"/>
  <c r="P307" i="33"/>
  <c r="O635" i="33"/>
  <c r="P251" i="33"/>
  <c r="B420" i="33"/>
  <c r="O420" i="33"/>
  <c r="P599" i="33"/>
  <c r="O599" i="33"/>
  <c r="P1272" i="33"/>
  <c r="O1272" i="33"/>
  <c r="B1475" i="33"/>
  <c r="P1475" i="33"/>
  <c r="O1475" i="33"/>
  <c r="B145" i="33"/>
  <c r="O145" i="33"/>
  <c r="P1245" i="33"/>
  <c r="B1245" i="33"/>
  <c r="O584" i="33"/>
  <c r="B584" i="33"/>
  <c r="P584" i="33"/>
  <c r="O331" i="33"/>
  <c r="P331" i="33"/>
  <c r="P515" i="33"/>
  <c r="O515" i="33"/>
  <c r="B515" i="33"/>
  <c r="B673" i="33"/>
  <c r="O673" i="33"/>
  <c r="P673" i="33"/>
  <c r="B1111" i="33"/>
  <c r="P1111" i="33"/>
  <c r="O815" i="33"/>
  <c r="P815" i="33"/>
  <c r="B815" i="33"/>
  <c r="B634" i="33"/>
  <c r="P634" i="33"/>
  <c r="O634" i="33"/>
  <c r="B754" i="33"/>
  <c r="O754" i="33"/>
  <c r="P754" i="33"/>
  <c r="O477" i="33"/>
  <c r="P477" i="33"/>
  <c r="B1410" i="33"/>
  <c r="P1410" i="33"/>
  <c r="O1410" i="33"/>
  <c r="B824" i="33"/>
  <c r="O824" i="33"/>
  <c r="P824" i="33"/>
  <c r="O789" i="33"/>
  <c r="B1209" i="33"/>
  <c r="P1209" i="33"/>
  <c r="O1209" i="33"/>
  <c r="P210" i="33"/>
  <c r="B210" i="33"/>
  <c r="O210" i="33"/>
  <c r="B518" i="33"/>
  <c r="O518" i="33"/>
  <c r="P518" i="33"/>
  <c r="O1261" i="33"/>
  <c r="B1261" i="33"/>
  <c r="P468" i="33"/>
  <c r="B468" i="33"/>
  <c r="O468" i="33"/>
  <c r="B437" i="33"/>
  <c r="P755" i="33"/>
  <c r="B1094" i="33"/>
  <c r="P924" i="33"/>
  <c r="B892" i="33"/>
  <c r="O500" i="33"/>
  <c r="O1162" i="33"/>
  <c r="B1431" i="33"/>
  <c r="O1431" i="33"/>
  <c r="O718" i="33"/>
  <c r="O1111" i="33"/>
  <c r="B32" i="33"/>
  <c r="O239" i="33"/>
  <c r="O1000" i="33"/>
  <c r="O26" i="33"/>
  <c r="O223" i="33"/>
  <c r="B241" i="33"/>
  <c r="O1455" i="33"/>
  <c r="B702" i="33"/>
  <c r="O548" i="33"/>
  <c r="B1327" i="33"/>
  <c r="B1342" i="33"/>
  <c r="O482" i="33"/>
  <c r="P1055" i="33"/>
  <c r="O1222" i="33"/>
  <c r="B1466" i="33"/>
  <c r="P1003" i="33"/>
  <c r="P831" i="33"/>
  <c r="P36" i="33"/>
  <c r="P722" i="33"/>
  <c r="P77" i="33"/>
  <c r="P802" i="33"/>
  <c r="P471" i="33"/>
  <c r="P891" i="33"/>
  <c r="O248" i="33"/>
  <c r="P43" i="33"/>
  <c r="O869" i="33"/>
  <c r="O1039" i="33"/>
  <c r="P691" i="33"/>
  <c r="B731" i="33"/>
  <c r="P723" i="33"/>
  <c r="P67" i="33"/>
  <c r="O292" i="33"/>
  <c r="O1362" i="33"/>
  <c r="O473" i="33"/>
  <c r="P784" i="33"/>
  <c r="O1318" i="33"/>
  <c r="O74" i="33"/>
  <c r="P1052" i="33"/>
  <c r="O284" i="33"/>
  <c r="B1272" i="33"/>
  <c r="B490" i="33"/>
  <c r="O1058" i="33"/>
  <c r="O848" i="33"/>
  <c r="B517" i="33"/>
  <c r="P727" i="33"/>
  <c r="O191" i="33"/>
  <c r="B191" i="33"/>
  <c r="P191" i="33"/>
  <c r="P403" i="33"/>
  <c r="B403" i="33"/>
  <c r="O403" i="33"/>
  <c r="B1037" i="33"/>
  <c r="P1037" i="33"/>
  <c r="O1037" i="33"/>
  <c r="O152" i="33"/>
  <c r="P152" i="33"/>
  <c r="B152" i="33"/>
  <c r="B388" i="33"/>
  <c r="O388" i="33"/>
  <c r="P1306" i="33"/>
  <c r="B1306" i="33"/>
  <c r="B873" i="33"/>
  <c r="O873" i="33"/>
  <c r="P873" i="33"/>
  <c r="O149" i="33"/>
  <c r="P149" i="33"/>
  <c r="B149" i="33"/>
  <c r="O604" i="33"/>
  <c r="B604" i="33"/>
  <c r="P604" i="33"/>
  <c r="B1388" i="33"/>
  <c r="O1388" i="33"/>
  <c r="P1388" i="33"/>
  <c r="P543" i="33"/>
  <c r="B543" i="33"/>
  <c r="P173" i="33"/>
  <c r="O173" i="33"/>
  <c r="B173" i="33"/>
  <c r="O1070" i="33"/>
  <c r="B1070" i="33"/>
  <c r="P1070" i="33"/>
  <c r="B937" i="33"/>
  <c r="P937" i="33"/>
  <c r="O937" i="33"/>
  <c r="B171" i="33"/>
  <c r="P171" i="33"/>
  <c r="O171" i="33"/>
  <c r="P374" i="33"/>
  <c r="B374" i="33"/>
  <c r="O374" i="33"/>
  <c r="B1289" i="33"/>
  <c r="O1289" i="33"/>
  <c r="P1289" i="33"/>
  <c r="O1357" i="33"/>
  <c r="P1357" i="33"/>
  <c r="O1059" i="33"/>
  <c r="P1059" i="33"/>
  <c r="P125" i="33"/>
  <c r="O125" i="33"/>
  <c r="P530" i="33"/>
  <c r="B530" i="33"/>
  <c r="P1010" i="33"/>
  <c r="B1010" i="33"/>
  <c r="O1010" i="33"/>
  <c r="O1503" i="33"/>
  <c r="P1503" i="33"/>
  <c r="B1503" i="33"/>
  <c r="P1091" i="33"/>
  <c r="O1091" i="33"/>
  <c r="B1091" i="33"/>
  <c r="B252" i="33"/>
  <c r="P252" i="33"/>
  <c r="O252" i="33"/>
  <c r="O1001" i="33"/>
  <c r="P1001" i="33"/>
  <c r="P922" i="33"/>
  <c r="B922" i="33"/>
  <c r="O922" i="33"/>
  <c r="O1500" i="33"/>
  <c r="B1500" i="33"/>
  <c r="P1500" i="33"/>
  <c r="B837" i="33"/>
  <c r="P837" i="33"/>
  <c r="O837" i="33"/>
  <c r="O1333" i="33"/>
  <c r="B1333" i="33"/>
  <c r="P1333" i="33"/>
  <c r="B272" i="33"/>
  <c r="O272" i="33"/>
  <c r="P272" i="33"/>
  <c r="P308" i="33"/>
  <c r="O308" i="33"/>
  <c r="B308" i="33"/>
  <c r="B1498" i="33"/>
  <c r="O1498" i="33"/>
  <c r="P1498" i="33"/>
  <c r="O732" i="33"/>
  <c r="P732" i="33"/>
  <c r="B732" i="33"/>
  <c r="P1232" i="33"/>
  <c r="O1232" i="33"/>
  <c r="B1232" i="33"/>
  <c r="B163" i="33"/>
  <c r="O163" i="33"/>
  <c r="P163" i="33"/>
  <c r="P381" i="33"/>
  <c r="P517" i="33"/>
  <c r="P1414" i="33"/>
  <c r="P1208" i="33"/>
  <c r="B206" i="33"/>
  <c r="O523" i="33"/>
  <c r="P1194" i="33"/>
  <c r="B1194" i="33"/>
  <c r="O1194" i="33"/>
  <c r="B156" i="33"/>
  <c r="O156" i="33"/>
  <c r="B260" i="33"/>
  <c r="O260" i="33"/>
  <c r="P260" i="33"/>
  <c r="B463" i="33"/>
  <c r="O463" i="33"/>
  <c r="P616" i="33"/>
  <c r="B616" i="33"/>
  <c r="O616" i="33"/>
  <c r="P916" i="33"/>
  <c r="O916" i="33"/>
  <c r="B916" i="33"/>
  <c r="O393" i="33"/>
  <c r="B393" i="33"/>
  <c r="P393" i="33"/>
  <c r="O871" i="33"/>
  <c r="P871" i="33"/>
  <c r="B684" i="33"/>
  <c r="P684" i="33"/>
  <c r="P1265" i="33"/>
  <c r="O1265" i="33"/>
  <c r="B1265" i="33"/>
  <c r="O1195" i="33"/>
  <c r="P1195" i="33"/>
  <c r="P753" i="33"/>
  <c r="O753" i="33"/>
  <c r="B160" i="33"/>
  <c r="P160" i="33"/>
  <c r="B950" i="33"/>
  <c r="P950" i="33"/>
  <c r="O950" i="33"/>
  <c r="P1509" i="33"/>
  <c r="B1509" i="33"/>
  <c r="O279" i="33"/>
  <c r="B279" i="33"/>
  <c r="P1188" i="33"/>
  <c r="B1188" i="33"/>
  <c r="B958" i="33"/>
  <c r="P958" i="33"/>
  <c r="O958" i="33"/>
  <c r="P643" i="33"/>
  <c r="B643" i="33"/>
  <c r="B1054" i="33"/>
  <c r="P1054" i="33"/>
  <c r="O1054" i="33"/>
  <c r="O975" i="33"/>
  <c r="B975" i="33"/>
  <c r="P636" i="33"/>
  <c r="O636" i="33"/>
  <c r="O417" i="33"/>
  <c r="B417" i="33"/>
  <c r="P417" i="33"/>
  <c r="P952" i="33"/>
  <c r="B952" i="33"/>
  <c r="P291" i="33"/>
  <c r="B291" i="33"/>
  <c r="O291" i="33"/>
  <c r="P1023" i="33"/>
  <c r="O1023" i="33"/>
  <c r="O208" i="33"/>
  <c r="B208" i="33"/>
  <c r="P900" i="33"/>
  <c r="B900" i="33"/>
  <c r="O900" i="33"/>
  <c r="P44" i="33"/>
  <c r="B44" i="33"/>
  <c r="P561" i="33"/>
  <c r="O561" i="33"/>
  <c r="B561" i="33"/>
  <c r="B449" i="33"/>
  <c r="O449" i="33"/>
  <c r="P449" i="33"/>
  <c r="B555" i="33"/>
  <c r="P555" i="33"/>
  <c r="O555" i="33"/>
  <c r="P421" i="33"/>
  <c r="B421" i="33"/>
  <c r="B454" i="33"/>
  <c r="P454" i="33"/>
  <c r="P1104" i="33"/>
  <c r="O1104" i="33"/>
  <c r="B1104" i="33"/>
  <c r="O1395" i="33"/>
  <c r="P1395" i="33"/>
  <c r="B1395" i="33"/>
  <c r="P1522" i="33"/>
  <c r="O1522" i="33"/>
  <c r="O888" i="33"/>
  <c r="P888" i="33"/>
  <c r="B888" i="33"/>
  <c r="P339" i="33"/>
  <c r="O339" i="33"/>
  <c r="P350" i="33"/>
  <c r="B350" i="33"/>
  <c r="O350" i="33"/>
  <c r="O627" i="33"/>
  <c r="B627" i="33"/>
  <c r="P627" i="33"/>
  <c r="B1046" i="33"/>
  <c r="O1046" i="33"/>
  <c r="P1046" i="33"/>
  <c r="P1434" i="33"/>
  <c r="O1434" i="33"/>
  <c r="B1434" i="33"/>
  <c r="B1319" i="33"/>
  <c r="P1319" i="33"/>
  <c r="O1319" i="33"/>
  <c r="B1510" i="33"/>
  <c r="O1510" i="33"/>
  <c r="O1403" i="33"/>
  <c r="B1403" i="33"/>
  <c r="P1403" i="33"/>
  <c r="B481" i="33"/>
  <c r="P481" i="33"/>
  <c r="O481" i="33"/>
  <c r="O648" i="33"/>
  <c r="P648" i="33"/>
  <c r="B648" i="33"/>
  <c r="B945" i="33"/>
  <c r="O945" i="33"/>
  <c r="P945" i="33"/>
  <c r="B1064" i="33"/>
  <c r="O1064" i="33"/>
  <c r="P1064" i="33"/>
  <c r="P1138" i="33"/>
  <c r="B1138" i="33"/>
  <c r="B872" i="33"/>
  <c r="O872" i="33"/>
  <c r="P872" i="33"/>
  <c r="B329" i="33"/>
  <c r="O329" i="33"/>
  <c r="P329" i="33"/>
  <c r="O788" i="33"/>
  <c r="B788" i="33"/>
  <c r="B1101" i="33"/>
  <c r="P1101" i="33"/>
  <c r="O1101" i="33"/>
  <c r="O905" i="33"/>
  <c r="P905" i="33"/>
  <c r="B905" i="33"/>
  <c r="B510" i="33"/>
  <c r="O510" i="33"/>
  <c r="P510" i="33"/>
  <c r="B895" i="33"/>
  <c r="O895" i="33"/>
  <c r="P895" i="33"/>
  <c r="B1221" i="33"/>
  <c r="P1221" i="33"/>
  <c r="O1221" i="33"/>
  <c r="P1282" i="33"/>
  <c r="B1282" i="33"/>
  <c r="O1425" i="33"/>
  <c r="P1425" i="33"/>
  <c r="O1496" i="33"/>
  <c r="P1496" i="33"/>
  <c r="B1496" i="33"/>
  <c r="O411" i="33"/>
  <c r="B411" i="33"/>
  <c r="B985" i="33"/>
  <c r="O985" i="33"/>
  <c r="P985" i="33"/>
  <c r="O409" i="33"/>
  <c r="B409" i="33"/>
  <c r="P409" i="33"/>
  <c r="P1247" i="33"/>
  <c r="O1247" i="33"/>
  <c r="B1247" i="33"/>
  <c r="B180" i="33"/>
  <c r="O180" i="33"/>
  <c r="P180" i="33"/>
  <c r="O1415" i="33"/>
  <c r="P1415" i="33"/>
  <c r="B1415" i="33"/>
  <c r="B1317" i="33"/>
  <c r="P1317" i="33"/>
  <c r="O1317" i="33"/>
  <c r="B190" i="33"/>
  <c r="O190" i="33"/>
  <c r="P190" i="33"/>
  <c r="B1406" i="33"/>
  <c r="O1406" i="33"/>
  <c r="P1406" i="33"/>
  <c r="B1494" i="33"/>
  <c r="O1494" i="33"/>
  <c r="P1494" i="33"/>
  <c r="B1380" i="33"/>
  <c r="P1380" i="33"/>
  <c r="O1380" i="33"/>
  <c r="O912" i="33"/>
  <c r="B912" i="33"/>
  <c r="P912" i="33"/>
  <c r="B901" i="33"/>
  <c r="O901" i="33"/>
  <c r="O512" i="33"/>
  <c r="B512" i="33"/>
  <c r="P512" i="33"/>
  <c r="P695" i="33"/>
  <c r="O695" i="33"/>
  <c r="O1157" i="33"/>
  <c r="P1157" i="33"/>
  <c r="B1157" i="33"/>
  <c r="O1125" i="33"/>
  <c r="P1125" i="33"/>
  <c r="O658" i="33"/>
  <c r="B658" i="33"/>
  <c r="P658" i="33"/>
  <c r="O680" i="33"/>
  <c r="B680" i="33"/>
  <c r="P680" i="33"/>
  <c r="B1329" i="33"/>
  <c r="B450" i="33"/>
  <c r="B381" i="33"/>
  <c r="O1297" i="33"/>
  <c r="B189" i="33"/>
  <c r="B345" i="33"/>
  <c r="O1424" i="33"/>
  <c r="P1424" i="33"/>
  <c r="B1424" i="33"/>
  <c r="B1303" i="33"/>
  <c r="P1303" i="33"/>
  <c r="B862" i="33"/>
  <c r="O862" i="33"/>
  <c r="P934" i="33"/>
  <c r="O934" i="33"/>
  <c r="B934" i="33"/>
  <c r="P1047" i="33"/>
  <c r="O1047" i="33"/>
  <c r="B1047" i="33"/>
  <c r="B357" i="33"/>
  <c r="O357" i="33"/>
  <c r="P357" i="33"/>
  <c r="B195" i="33"/>
  <c r="O195" i="33"/>
  <c r="P195" i="33"/>
  <c r="O696" i="33"/>
  <c r="P696" i="33"/>
  <c r="B696" i="33"/>
  <c r="B656" i="33"/>
  <c r="O656" i="33"/>
  <c r="P656" i="33"/>
  <c r="B803" i="33"/>
  <c r="P803" i="33"/>
  <c r="O803" i="33"/>
  <c r="P1384" i="33"/>
  <c r="O1384" i="33"/>
  <c r="B1384" i="33"/>
  <c r="O914" i="33"/>
  <c r="B914" i="33"/>
  <c r="P914" i="33"/>
  <c r="B709" i="33"/>
  <c r="P709" i="33"/>
  <c r="O709" i="33"/>
  <c r="B1358" i="33"/>
  <c r="P1358" i="33"/>
  <c r="O1212" i="33"/>
  <c r="B1212" i="33"/>
  <c r="P1212" i="33"/>
  <c r="O786" i="33"/>
  <c r="B786" i="33"/>
  <c r="P786" i="33"/>
  <c r="O444" i="33"/>
  <c r="P444" i="33"/>
  <c r="O479" i="33"/>
  <c r="B479" i="33"/>
  <c r="B1352" i="33"/>
  <c r="O1352" i="33"/>
  <c r="O1372" i="33"/>
  <c r="P1372" i="33"/>
  <c r="B1372" i="33"/>
  <c r="O1493" i="33"/>
  <c r="B1493" i="33"/>
  <c r="P1493" i="33"/>
  <c r="O1335" i="33"/>
  <c r="B1335" i="33"/>
  <c r="P1335" i="33"/>
  <c r="P1294" i="33"/>
  <c r="O1294" i="33"/>
  <c r="B1294" i="33"/>
  <c r="B1027" i="33"/>
  <c r="P1027" i="33"/>
  <c r="B1076" i="33"/>
  <c r="P1076" i="33"/>
  <c r="O1076" i="33"/>
  <c r="B668" i="33"/>
  <c r="O668" i="33"/>
  <c r="P668" i="33"/>
  <c r="B735" i="33"/>
  <c r="P735" i="33"/>
  <c r="B1371" i="33"/>
  <c r="P1371" i="33"/>
  <c r="O1371" i="33"/>
  <c r="P1462" i="33"/>
  <c r="O1462" i="33"/>
  <c r="B1462" i="33"/>
  <c r="B134" i="33"/>
  <c r="O134" i="33"/>
  <c r="P134" i="33"/>
  <c r="B347" i="33"/>
  <c r="P347" i="33"/>
  <c r="P1329" i="33"/>
  <c r="B1164" i="33"/>
  <c r="O519" i="33"/>
  <c r="P62" i="33"/>
  <c r="P1057" i="33"/>
  <c r="O206" i="33"/>
  <c r="O236" i="33"/>
  <c r="P574" i="33"/>
  <c r="P356" i="33"/>
  <c r="O532" i="33"/>
  <c r="O624" i="33"/>
  <c r="O727" i="33"/>
  <c r="O111" i="33"/>
  <c r="B523" i="33"/>
  <c r="P463" i="33"/>
  <c r="O800" i="33"/>
  <c r="B800" i="33"/>
  <c r="O615" i="33"/>
  <c r="P615" i="33"/>
  <c r="B615" i="33"/>
  <c r="P365" i="33"/>
  <c r="O365" i="33"/>
  <c r="B368" i="33"/>
  <c r="P368" i="33"/>
  <c r="O368" i="33"/>
  <c r="B1175" i="33"/>
  <c r="P1175" i="33"/>
  <c r="O1175" i="33"/>
  <c r="B1075" i="33"/>
  <c r="P1075" i="33"/>
  <c r="O1075" i="33"/>
  <c r="B686" i="33"/>
  <c r="O686" i="33"/>
  <c r="P686" i="33"/>
  <c r="P1095" i="33"/>
  <c r="O1095" i="33"/>
  <c r="B1095" i="33"/>
  <c r="P1321" i="33"/>
  <c r="O1321" i="33"/>
  <c r="B1321" i="33"/>
  <c r="O1025" i="33"/>
  <c r="B1025" i="33"/>
  <c r="P1025" i="33"/>
  <c r="O221" i="33"/>
  <c r="P221" i="33"/>
  <c r="B221" i="33"/>
  <c r="B842" i="33"/>
  <c r="O842" i="33"/>
  <c r="P1113" i="33"/>
  <c r="O1113" i="33"/>
  <c r="P1278" i="33"/>
  <c r="O1278" i="33"/>
  <c r="B1278" i="33"/>
  <c r="P667" i="33"/>
  <c r="O667" i="33"/>
  <c r="B460" i="33"/>
  <c r="P460" i="33"/>
  <c r="O460" i="33"/>
  <c r="B1283" i="33"/>
  <c r="P1283" i="33"/>
  <c r="O1283" i="33"/>
  <c r="O240" i="33"/>
  <c r="B240" i="33"/>
  <c r="P240" i="33"/>
  <c r="B647" i="33"/>
  <c r="O647" i="33"/>
  <c r="O1167" i="33"/>
  <c r="P1167" i="33"/>
  <c r="B1167" i="33"/>
  <c r="B443" i="33"/>
  <c r="P443" i="33"/>
  <c r="B426" i="33"/>
  <c r="P426" i="33"/>
  <c r="B919" i="33"/>
  <c r="P919" i="33"/>
  <c r="B591" i="33"/>
  <c r="P591" i="33"/>
  <c r="O591" i="33"/>
  <c r="B594" i="33"/>
  <c r="P594" i="33"/>
  <c r="O594" i="33"/>
  <c r="P580" i="33"/>
  <c r="O580" i="33"/>
  <c r="O947" i="33"/>
  <c r="B947" i="33"/>
  <c r="P947" i="33"/>
  <c r="O1021" i="33"/>
  <c r="B1021" i="33"/>
  <c r="P1021" i="33"/>
  <c r="O1393" i="33"/>
  <c r="P1393" i="33"/>
  <c r="B1393" i="33"/>
  <c r="O273" i="33"/>
  <c r="P273" i="33"/>
  <c r="B273" i="33"/>
  <c r="B459" i="33"/>
  <c r="O459" i="33"/>
  <c r="P459" i="33"/>
  <c r="B1184" i="33"/>
  <c r="P156" i="33"/>
  <c r="O467" i="33"/>
  <c r="O1361" i="33"/>
  <c r="P1115" i="33"/>
  <c r="P1368" i="33"/>
  <c r="P346" i="33"/>
  <c r="P277" i="33"/>
  <c r="B20" i="33"/>
  <c r="B1309" i="33"/>
  <c r="O345" i="33"/>
  <c r="P97" i="33"/>
  <c r="B97" i="33"/>
  <c r="O97" i="33"/>
  <c r="B154" i="33"/>
  <c r="P154" i="33"/>
  <c r="O154" i="33"/>
  <c r="O811" i="33"/>
  <c r="P811" i="33"/>
  <c r="B811" i="33"/>
  <c r="P76" i="33"/>
  <c r="B76" i="33"/>
  <c r="O76" i="33"/>
  <c r="P756" i="33"/>
  <c r="B756" i="33"/>
  <c r="P1300" i="33"/>
  <c r="B1300" i="33"/>
  <c r="B1389" i="33"/>
  <c r="O1389" i="33"/>
  <c r="O534" i="33"/>
  <c r="P534" i="33"/>
  <c r="B534" i="33"/>
  <c r="B372" i="33"/>
  <c r="P372" i="33"/>
  <c r="P1228" i="33"/>
  <c r="B1228" i="33"/>
  <c r="O1228" i="33"/>
  <c r="B324" i="33"/>
  <c r="O324" i="33"/>
  <c r="O1243" i="33"/>
  <c r="P1243" i="33"/>
  <c r="B1243" i="33"/>
  <c r="P792" i="33"/>
  <c r="B792" i="33"/>
  <c r="O792" i="33"/>
  <c r="P588" i="33"/>
  <c r="B588" i="33"/>
  <c r="O588" i="33"/>
  <c r="B1495" i="33"/>
  <c r="P1495" i="33"/>
  <c r="O1495" i="33"/>
  <c r="B904" i="33"/>
  <c r="P904" i="33"/>
  <c r="O904" i="33"/>
  <c r="P620" i="33"/>
  <c r="O620" i="33"/>
  <c r="B620" i="33"/>
  <c r="O293" i="33"/>
  <c r="P293" i="33"/>
  <c r="B293" i="33"/>
  <c r="O1251" i="33"/>
  <c r="P1251" i="33"/>
  <c r="B1251" i="33"/>
  <c r="O151" i="33"/>
  <c r="B151" i="33"/>
  <c r="B225" i="33"/>
  <c r="O225" i="33"/>
  <c r="B894" i="33"/>
  <c r="O894" i="33"/>
  <c r="P894" i="33"/>
  <c r="B1331" i="33"/>
  <c r="O1331" i="33"/>
  <c r="P1331" i="33"/>
  <c r="P763" i="33"/>
  <c r="O763" i="33"/>
  <c r="B1159" i="33"/>
  <c r="P1159" i="33"/>
  <c r="P631" i="33"/>
  <c r="O631" i="33"/>
  <c r="B631" i="33"/>
  <c r="P267" i="33"/>
  <c r="B267" i="33"/>
  <c r="O267" i="33"/>
  <c r="P840" i="33"/>
  <c r="B840" i="33"/>
  <c r="B1492" i="33"/>
  <c r="P1492" i="33"/>
  <c r="O1492" i="33"/>
  <c r="B1399" i="33"/>
  <c r="P1399" i="33"/>
  <c r="B475" i="33"/>
  <c r="O475" i="33"/>
  <c r="P475" i="33"/>
  <c r="O868" i="33"/>
  <c r="B868" i="33"/>
  <c r="P868" i="33"/>
  <c r="P1248" i="33"/>
  <c r="O1248" i="33"/>
  <c r="B1248" i="33"/>
  <c r="P1467" i="33"/>
  <c r="B1467" i="33"/>
  <c r="O1467" i="33"/>
  <c r="B777" i="33"/>
  <c r="O777" i="33"/>
  <c r="P955" i="33"/>
  <c r="B955" i="33"/>
  <c r="O955" i="33"/>
  <c r="P687" i="33"/>
  <c r="B687" i="33"/>
  <c r="O687" i="33"/>
  <c r="B865" i="33"/>
  <c r="O865" i="33"/>
  <c r="P865" i="33"/>
  <c r="B1444" i="33"/>
  <c r="O1444" i="33"/>
  <c r="P1444" i="33"/>
  <c r="P1202" i="33"/>
  <c r="B1202" i="33"/>
  <c r="O1202" i="33"/>
  <c r="L7" i="28"/>
  <c r="K3" i="30"/>
  <c r="K7" i="28"/>
  <c r="U7" i="28" s="1"/>
  <c r="E18" i="11" s="1"/>
  <c r="BE7" i="30"/>
  <c r="BM7" i="30"/>
  <c r="BN7" i="30"/>
  <c r="BZ7" i="30"/>
  <c r="BL7" i="30"/>
  <c r="BB7" i="30"/>
  <c r="BA7" i="30"/>
  <c r="BX7" i="30"/>
  <c r="BY7" i="30"/>
  <c r="BO7" i="30"/>
  <c r="CA7" i="30"/>
  <c r="BP7" i="30"/>
  <c r="BF7" i="30"/>
  <c r="J7" i="30"/>
  <c r="N7" i="30"/>
  <c r="BT7" i="30"/>
  <c r="O7" i="30"/>
  <c r="BG7" i="30"/>
  <c r="BU7" i="30"/>
  <c r="BC7" i="30"/>
  <c r="BQ7" i="30"/>
  <c r="K7" i="30"/>
  <c r="BD7" i="30"/>
  <c r="BR7" i="30"/>
  <c r="M7" i="30"/>
  <c r="BS7" i="30"/>
  <c r="BW7" i="30"/>
  <c r="BI7" i="30"/>
  <c r="BV7" i="30"/>
  <c r="L7" i="30"/>
  <c r="BJ7" i="30"/>
  <c r="BE7" i="28"/>
  <c r="G36" i="11" s="1"/>
  <c r="M7" i="28"/>
  <c r="BD7" i="28"/>
  <c r="F36" i="11" s="1"/>
  <c r="BG7" i="28"/>
  <c r="I36" i="11" s="1"/>
  <c r="BH7" i="28"/>
  <c r="J36" i="11" s="1"/>
  <c r="BV7" i="28"/>
  <c r="O7" i="28"/>
  <c r="BW7" i="28"/>
  <c r="BS7" i="28"/>
  <c r="N7" i="28"/>
  <c r="BT7" i="28"/>
  <c r="BU7" i="28"/>
  <c r="BM7" i="28"/>
  <c r="BY7" i="28"/>
  <c r="L3" i="28"/>
  <c r="J2" i="26" s="1"/>
  <c r="BB7" i="28"/>
  <c r="D36" i="11" s="1"/>
  <c r="BP7" i="28"/>
  <c r="CB7" i="28"/>
  <c r="BC7" i="28"/>
  <c r="E36" i="11" s="1"/>
  <c r="BQ7" i="28"/>
  <c r="BR7" i="28"/>
  <c r="BF7" i="28"/>
  <c r="H36" i="11" s="1"/>
  <c r="BN7" i="28"/>
  <c r="BZ7" i="28"/>
  <c r="BJ7" i="28"/>
  <c r="L1" i="28"/>
  <c r="G18" i="11" s="1"/>
  <c r="BK7" i="28"/>
  <c r="BX7" i="28"/>
  <c r="Z7" i="28"/>
  <c r="W2" i="28" s="1"/>
  <c r="I18" i="11" s="1"/>
  <c r="BA7" i="28"/>
  <c r="C36" i="11" s="1"/>
  <c r="BO7" i="28"/>
  <c r="CA7" i="28"/>
  <c r="E66" i="33"/>
  <c r="E361" i="33"/>
  <c r="E1144" i="33"/>
  <c r="E1345" i="33"/>
  <c r="E1028" i="33"/>
  <c r="E135" i="33"/>
  <c r="E1106" i="33"/>
  <c r="E653" i="33"/>
  <c r="E335" i="33"/>
  <c r="E51" i="33"/>
  <c r="E436" i="33"/>
  <c r="E1067" i="33"/>
  <c r="E1514" i="33"/>
  <c r="E1016" i="33"/>
  <c r="E808" i="33"/>
  <c r="E661" i="33"/>
  <c r="E1048" i="33"/>
  <c r="E32" i="33"/>
  <c r="E1273" i="33"/>
  <c r="E375" i="33"/>
  <c r="E112" i="33"/>
  <c r="E120" i="33"/>
  <c r="E683" i="33"/>
  <c r="E1218" i="33"/>
  <c r="E1225" i="33"/>
  <c r="E1360" i="33"/>
  <c r="E1417" i="33"/>
  <c r="E383" i="33"/>
  <c r="E92" i="33"/>
  <c r="E667" i="33"/>
  <c r="E374" i="33"/>
  <c r="E1440" i="33"/>
  <c r="E919" i="33"/>
  <c r="E791" i="33"/>
  <c r="E1079" i="33"/>
  <c r="E1261" i="33"/>
  <c r="E356" i="33"/>
  <c r="E269" i="33"/>
  <c r="E1328" i="33"/>
  <c r="E167" i="33"/>
  <c r="E1100" i="33"/>
  <c r="E69" i="33"/>
  <c r="E1416" i="33"/>
  <c r="E1220" i="33"/>
  <c r="E696" i="33"/>
  <c r="E1062" i="33"/>
  <c r="E839" i="33"/>
  <c r="E215" i="33"/>
  <c r="E882" i="33"/>
  <c r="E1223" i="33"/>
  <c r="E79" i="33"/>
  <c r="E1056" i="33"/>
  <c r="E580" i="33"/>
  <c r="E498" i="33"/>
  <c r="E349" i="33"/>
  <c r="E413" i="33"/>
  <c r="E1286" i="33"/>
  <c r="E647" i="33"/>
  <c r="E539" i="33"/>
  <c r="E231" i="33"/>
  <c r="E1433" i="33"/>
  <c r="E1333" i="33"/>
  <c r="E42" i="33"/>
  <c r="E1349" i="33"/>
  <c r="E633" i="33"/>
  <c r="E95" i="33"/>
  <c r="E104" i="33"/>
  <c r="E1072" i="33"/>
  <c r="E164" i="33"/>
  <c r="E204" i="33"/>
  <c r="E577" i="33"/>
  <c r="E1347" i="33"/>
  <c r="E340" i="33"/>
  <c r="E1135" i="33"/>
  <c r="E1314" i="33"/>
  <c r="E1224" i="33"/>
  <c r="E1501" i="33"/>
  <c r="E1020" i="33"/>
  <c r="E1031" i="33"/>
  <c r="E1276" i="33"/>
  <c r="E768" i="33"/>
  <c r="E933" i="33"/>
  <c r="E1138" i="33"/>
  <c r="E1034" i="33"/>
  <c r="E879" i="33"/>
  <c r="E1280" i="33"/>
  <c r="E1364" i="33"/>
  <c r="E1269" i="33"/>
  <c r="E1141" i="33"/>
  <c r="E1282" i="33"/>
  <c r="E841" i="33"/>
  <c r="E102" i="33"/>
  <c r="E574" i="33"/>
  <c r="E940" i="33"/>
  <c r="E1473" i="33"/>
  <c r="E1216" i="33"/>
  <c r="E1449" i="33"/>
  <c r="E1249" i="33"/>
  <c r="E1029" i="33"/>
  <c r="E620" i="33"/>
  <c r="E201" i="33"/>
  <c r="E903" i="33"/>
  <c r="E734" i="33"/>
  <c r="E713" i="33"/>
  <c r="E1443" i="33"/>
  <c r="E419" i="33"/>
  <c r="E378" i="33"/>
  <c r="E1094" i="33"/>
  <c r="E905" i="33"/>
  <c r="E662" i="33"/>
  <c r="E1001" i="33"/>
  <c r="E1414" i="33"/>
  <c r="E1413" i="33"/>
  <c r="E977" i="33"/>
  <c r="E227" i="33"/>
  <c r="E19" i="33"/>
  <c r="E1183" i="33"/>
  <c r="E723" i="33"/>
  <c r="E1162" i="33"/>
  <c r="E476" i="33"/>
  <c r="E1004" i="33"/>
  <c r="E536" i="33"/>
  <c r="E221" i="33"/>
  <c r="E807" i="33"/>
  <c r="E701" i="33"/>
  <c r="E37" i="33"/>
  <c r="E787" i="33"/>
  <c r="E796" i="33"/>
  <c r="E1340" i="33"/>
  <c r="E1428" i="33"/>
  <c r="E1128" i="33"/>
  <c r="E450" i="33"/>
  <c r="E654" i="33"/>
  <c r="E679" i="33"/>
  <c r="E1408" i="33"/>
  <c r="E416" i="33"/>
  <c r="E1148" i="33"/>
  <c r="E15" i="33"/>
  <c r="E1132" i="33"/>
  <c r="E1230" i="33"/>
  <c r="E771" i="33"/>
  <c r="E1083" i="33"/>
  <c r="E181" i="33"/>
  <c r="E1313" i="33"/>
  <c r="E59" i="33"/>
  <c r="E832" i="33"/>
  <c r="E1177" i="33"/>
  <c r="E493" i="33"/>
  <c r="E101" i="33"/>
  <c r="E684" i="33"/>
  <c r="E1493" i="33"/>
  <c r="E1343" i="33"/>
  <c r="E321" i="33"/>
  <c r="E286" i="33"/>
  <c r="E1339" i="33"/>
  <c r="E560" i="33"/>
  <c r="E939" i="33"/>
  <c r="E567" i="33"/>
  <c r="E1432" i="33"/>
  <c r="E21" i="33"/>
  <c r="E395" i="33"/>
  <c r="E159" i="33"/>
  <c r="E980" i="33"/>
  <c r="E433" i="33"/>
  <c r="E401" i="33"/>
  <c r="E354" i="33"/>
  <c r="E1485" i="33"/>
  <c r="E44" i="33"/>
  <c r="E1332" i="33"/>
  <c r="E827" i="33"/>
  <c r="E1407" i="33"/>
  <c r="E629" i="33"/>
  <c r="E681" i="33"/>
  <c r="E443" i="33"/>
  <c r="E1196" i="33"/>
  <c r="E86" i="33"/>
  <c r="E1037" i="33"/>
  <c r="E1103" i="33"/>
  <c r="E1096" i="33"/>
  <c r="E1499" i="33"/>
  <c r="E1467" i="33"/>
  <c r="E579" i="33"/>
  <c r="E1373" i="33"/>
  <c r="E854" i="33"/>
  <c r="E978" i="33"/>
  <c r="E965" i="33"/>
  <c r="E1481" i="33"/>
  <c r="E1146" i="33"/>
  <c r="E396" i="33"/>
  <c r="E630" i="33"/>
  <c r="E806" i="33"/>
  <c r="E200" i="33"/>
  <c r="E1361" i="33"/>
  <c r="E131" i="33"/>
  <c r="E132" i="33"/>
  <c r="E909" i="33"/>
  <c r="E695" i="33"/>
  <c r="E1041" i="33"/>
  <c r="E1434" i="33"/>
  <c r="E103" i="33"/>
  <c r="E226" i="33"/>
  <c r="E194" i="33"/>
  <c r="E813" i="33"/>
  <c r="E1266" i="33"/>
  <c r="E1520" i="33"/>
  <c r="E444" i="33"/>
  <c r="E856" i="33"/>
  <c r="E1265" i="33"/>
  <c r="E582" i="33"/>
  <c r="E700" i="33"/>
  <c r="E358" i="33"/>
  <c r="E1136" i="33"/>
  <c r="E923" i="33"/>
  <c r="E597" i="33"/>
  <c r="E780" i="33"/>
  <c r="E27" i="33"/>
  <c r="E542" i="33"/>
  <c r="E1186" i="33"/>
  <c r="E714" i="33"/>
  <c r="E1316" i="33"/>
  <c r="E294" i="33"/>
  <c r="E118" i="33"/>
  <c r="E726" i="33"/>
  <c r="E626" i="33"/>
  <c r="E1512" i="33"/>
  <c r="E1258" i="33"/>
  <c r="E1110" i="33"/>
  <c r="E883" i="33"/>
  <c r="E217" i="33"/>
  <c r="E488" i="33"/>
  <c r="E692" i="33"/>
  <c r="E1296" i="33"/>
  <c r="E1305" i="33"/>
  <c r="E380" i="33"/>
  <c r="E1252" i="33"/>
  <c r="E973" i="33"/>
  <c r="E1160" i="33"/>
  <c r="E256" i="33"/>
  <c r="E268" i="33"/>
  <c r="E1290" i="33"/>
  <c r="E1477" i="33"/>
  <c r="E609" i="33"/>
  <c r="E1516" i="33"/>
  <c r="E1239" i="33"/>
  <c r="E1050" i="33"/>
  <c r="E957" i="33"/>
  <c r="E520" i="33"/>
  <c r="E1058" i="33"/>
  <c r="E1391" i="33"/>
  <c r="E1033" i="33"/>
  <c r="E982" i="33"/>
  <c r="E814" i="33"/>
  <c r="E1291" i="33"/>
  <c r="E640" i="33"/>
  <c r="E299" i="33"/>
  <c r="E1053" i="33"/>
  <c r="E432" i="33"/>
  <c r="E162" i="33"/>
  <c r="E306" i="33"/>
  <c r="E743" i="33"/>
  <c r="E1346" i="33"/>
  <c r="E1075" i="33"/>
  <c r="E297" i="33"/>
  <c r="E941" i="33"/>
  <c r="E624" i="33"/>
  <c r="E925" i="33"/>
  <c r="E693" i="33"/>
  <c r="E1389" i="33"/>
  <c r="E370" i="33"/>
  <c r="E326" i="33"/>
  <c r="E359" i="33"/>
  <c r="E611" i="33"/>
  <c r="E1262" i="33"/>
  <c r="E1381" i="33"/>
  <c r="E865" i="33"/>
  <c r="E478" i="33"/>
  <c r="E1024" i="33"/>
  <c r="E1464" i="33"/>
  <c r="E1351" i="33"/>
  <c r="E184" i="33"/>
  <c r="E50" i="33"/>
  <c r="E552" i="33"/>
  <c r="E61" i="33"/>
  <c r="E67" i="33"/>
  <c r="E1117" i="33"/>
  <c r="E792" i="33"/>
  <c r="E1324" i="33"/>
  <c r="E434" i="33"/>
  <c r="E622" i="33"/>
  <c r="E291" i="33"/>
  <c r="E445" i="33"/>
  <c r="E318" i="33"/>
  <c r="E187" i="33"/>
  <c r="E1082" i="33"/>
  <c r="E1256" i="33"/>
  <c r="E1401" i="33"/>
  <c r="E704" i="33"/>
  <c r="E1159" i="33"/>
  <c r="E954" i="33"/>
  <c r="E801" i="33"/>
  <c r="E320" i="33"/>
  <c r="E1063" i="33"/>
  <c r="E1217" i="33"/>
  <c r="E1215" i="33"/>
  <c r="E448" i="33"/>
  <c r="E94" i="33"/>
  <c r="E717" i="33"/>
  <c r="E545" i="33"/>
  <c r="E362" i="33"/>
  <c r="E677" i="33"/>
  <c r="E506" i="33"/>
  <c r="E716" i="33"/>
  <c r="E1129" i="33"/>
  <c r="E1302" i="33"/>
  <c r="E769" i="33"/>
  <c r="E529" i="33"/>
  <c r="E1205" i="33"/>
  <c r="E892" i="33"/>
  <c r="E608" i="33"/>
  <c r="E1093" i="33"/>
  <c r="E225" i="33"/>
  <c r="E63" i="33"/>
  <c r="E886" i="33"/>
  <c r="E1394" i="33"/>
  <c r="E1445" i="33"/>
  <c r="E441" i="33"/>
  <c r="E1393" i="33"/>
  <c r="E462" i="33"/>
  <c r="E786" i="33"/>
  <c r="E402" i="33"/>
  <c r="E1399" i="33"/>
  <c r="E746" i="33"/>
  <c r="E230" i="33"/>
  <c r="E327" i="33"/>
  <c r="E1013" i="33"/>
  <c r="E460" i="33"/>
  <c r="E341" i="33"/>
  <c r="E712" i="33"/>
  <c r="E1108" i="33"/>
  <c r="E461" i="33"/>
  <c r="E1376" i="33"/>
  <c r="E1073" i="33"/>
  <c r="E951" i="33"/>
  <c r="E964" i="33"/>
  <c r="E1456" i="33"/>
  <c r="E715" i="33"/>
  <c r="E259" i="33"/>
  <c r="E307" i="33"/>
  <c r="E1263" i="33"/>
  <c r="E924" i="33"/>
  <c r="E1121" i="33"/>
  <c r="E495" i="33"/>
  <c r="E847" i="33"/>
  <c r="E1014" i="33"/>
  <c r="E676" i="33"/>
  <c r="E1334" i="33"/>
  <c r="E639" i="33"/>
  <c r="E271" i="33"/>
  <c r="E615" i="33"/>
  <c r="E1045" i="33"/>
  <c r="E550" i="33"/>
  <c r="E809" i="33"/>
  <c r="E1018" i="33"/>
  <c r="E277" i="33"/>
  <c r="E331" i="33"/>
  <c r="E394" i="33"/>
  <c r="E988" i="33"/>
  <c r="E902" i="33"/>
  <c r="E541" i="33"/>
  <c r="E572" i="33"/>
  <c r="E1076" i="33"/>
  <c r="E1156" i="33"/>
  <c r="E262" i="33"/>
  <c r="E1285" i="33"/>
  <c r="E241" i="33"/>
  <c r="E319" i="33"/>
  <c r="E499" i="33"/>
  <c r="E782" i="33"/>
  <c r="E57" i="33"/>
  <c r="E1254" i="33"/>
  <c r="E643" i="33"/>
  <c r="E844" i="33"/>
  <c r="E1115" i="33"/>
  <c r="E671" i="33"/>
  <c r="E1185" i="33"/>
  <c r="E857" i="33"/>
  <c r="E49" i="33"/>
  <c r="E777" i="33"/>
  <c r="E1330" i="33"/>
  <c r="E437" i="33"/>
  <c r="E1065" i="33"/>
  <c r="E820" i="33"/>
  <c r="E425" i="33"/>
  <c r="E47" i="33"/>
  <c r="E1272" i="33"/>
  <c r="E532" i="33"/>
  <c r="E971" i="33"/>
  <c r="E84" i="33"/>
  <c r="E130" i="33"/>
  <c r="E1005" i="33"/>
  <c r="E65" i="33"/>
  <c r="E228" i="33"/>
  <c r="E702" i="33"/>
  <c r="E151" i="33"/>
  <c r="E619" i="33"/>
  <c r="E202" i="33"/>
  <c r="E126" i="33"/>
  <c r="E1308" i="33"/>
  <c r="E314" i="33"/>
  <c r="E304" i="33"/>
  <c r="E705" i="33"/>
  <c r="E584" i="33"/>
  <c r="E328" i="33"/>
  <c r="E1267" i="33"/>
  <c r="E457" i="33"/>
  <c r="E1032" i="33"/>
  <c r="E1208" i="33"/>
  <c r="E1104" i="33"/>
  <c r="E1213" i="33"/>
  <c r="E1247" i="33"/>
  <c r="E1295" i="33"/>
  <c r="E970" i="33"/>
  <c r="E492" i="33"/>
  <c r="E1206" i="33"/>
  <c r="E589" i="33"/>
  <c r="E962" i="33"/>
  <c r="E908" i="33"/>
  <c r="E166" i="33"/>
  <c r="E1116" i="33"/>
  <c r="E829" i="33"/>
  <c r="E173" i="33"/>
  <c r="E1022" i="33"/>
  <c r="E1137" i="33"/>
  <c r="E913" i="33"/>
  <c r="E39" i="33"/>
  <c r="E557" i="33"/>
  <c r="E1446" i="33"/>
  <c r="E1007" i="33"/>
  <c r="E581" i="33"/>
  <c r="E897" i="33"/>
  <c r="E188" i="33"/>
  <c r="E1119" i="33"/>
  <c r="E1479" i="33"/>
  <c r="E1271" i="33"/>
  <c r="E598" i="33"/>
  <c r="E316" i="33"/>
  <c r="E752" i="33"/>
  <c r="E296" i="33"/>
  <c r="E974" i="33"/>
  <c r="E828" i="33"/>
  <c r="E602" i="33"/>
  <c r="E575" i="33"/>
  <c r="E501" i="33"/>
  <c r="E470" i="33"/>
  <c r="E1386" i="33"/>
  <c r="E1011" i="33"/>
  <c r="E668" i="33"/>
  <c r="E276" i="33"/>
  <c r="E214" i="33"/>
  <c r="E1426" i="33"/>
  <c r="E606" i="33"/>
  <c r="E1227" i="33"/>
  <c r="E404" i="33"/>
  <c r="E456" i="33"/>
  <c r="E750" i="33"/>
  <c r="E999" i="33"/>
  <c r="E535" i="33"/>
  <c r="E1184" i="33"/>
  <c r="E1200" i="33"/>
  <c r="E1264" i="33"/>
  <c r="E927" i="33"/>
  <c r="E904" i="33"/>
  <c r="E719" i="33"/>
  <c r="E80" i="33"/>
  <c r="E650" i="33"/>
  <c r="E1478" i="33"/>
  <c r="E834" i="33"/>
  <c r="E1178" i="33"/>
  <c r="E389" i="33"/>
  <c r="E1354" i="33"/>
  <c r="E1089" i="33"/>
  <c r="E893" i="33"/>
  <c r="E1187" i="33"/>
  <c r="E250" i="33"/>
  <c r="E60" i="33"/>
  <c r="E1190" i="33"/>
  <c r="E1139" i="33"/>
  <c r="E928" i="33"/>
  <c r="E866" i="33"/>
  <c r="E34" i="33"/>
  <c r="E1460" i="33"/>
  <c r="E446" i="33"/>
  <c r="E1474" i="33"/>
  <c r="E400" i="33"/>
  <c r="E1468" i="33"/>
  <c r="E1431" i="33"/>
  <c r="E471" i="33"/>
  <c r="E916" i="33"/>
  <c r="E1023" i="33"/>
  <c r="E1319" i="33"/>
  <c r="E912" i="33"/>
  <c r="E1125" i="33"/>
  <c r="E1047" i="33"/>
  <c r="E1335" i="33"/>
  <c r="E1095" i="33"/>
  <c r="E842" i="33"/>
  <c r="E372" i="33"/>
  <c r="E894" i="33"/>
  <c r="E876" i="33"/>
  <c r="E451" i="33"/>
  <c r="E348" i="33"/>
  <c r="E408" i="33"/>
  <c r="E1310" i="33"/>
  <c r="E638" i="33"/>
  <c r="E1303" i="33"/>
  <c r="E392" i="33"/>
  <c r="E1398" i="33"/>
  <c r="E26" i="33"/>
  <c r="E165" i="33"/>
  <c r="E861" i="33"/>
  <c r="E690" i="33"/>
  <c r="E727" i="33"/>
  <c r="E887" i="33"/>
  <c r="E1043" i="33"/>
  <c r="E438" i="33"/>
  <c r="E453" i="33"/>
  <c r="E1322" i="33"/>
  <c r="E1009" i="33"/>
  <c r="E369" i="33"/>
  <c r="E385" i="33"/>
  <c r="E212" i="33"/>
  <c r="E1080" i="33"/>
  <c r="E1255" i="33"/>
  <c r="E1491" i="33"/>
  <c r="E229" i="33"/>
  <c r="E1438" i="33"/>
  <c r="E158" i="33"/>
  <c r="E953" i="33"/>
  <c r="E219" i="33"/>
  <c r="E664" i="33"/>
  <c r="E431" i="33"/>
  <c r="E243" i="33"/>
  <c r="E798" i="33"/>
  <c r="E1342" i="33"/>
  <c r="E111" i="33"/>
  <c r="E267" i="33"/>
  <c r="E724" i="33"/>
  <c r="E257" i="33"/>
  <c r="E765" i="33"/>
  <c r="E566" i="33"/>
  <c r="E592" i="33"/>
  <c r="E783" i="33"/>
  <c r="E439" i="33"/>
  <c r="E926" i="33"/>
  <c r="E863" i="33"/>
  <c r="E1248" i="33"/>
  <c r="E1352" i="33"/>
  <c r="E96" i="33"/>
  <c r="E605" i="33"/>
  <c r="E862" i="33"/>
  <c r="E1237" i="33"/>
  <c r="E323" i="33"/>
  <c r="E1102" i="33"/>
  <c r="E139" i="33"/>
  <c r="E1155" i="33"/>
  <c r="E343" i="33"/>
  <c r="E1088" i="33"/>
  <c r="E1066" i="33"/>
  <c r="E1496" i="33"/>
  <c r="E1226" i="33"/>
  <c r="E570" i="33"/>
  <c r="E1384" i="33"/>
  <c r="E870" i="33"/>
  <c r="E83" i="33"/>
  <c r="E1410" i="33"/>
  <c r="E1287" i="33"/>
  <c r="E565" i="33"/>
  <c r="E515" i="33"/>
  <c r="E208" i="33"/>
  <c r="E1511" i="33"/>
  <c r="E1315" i="33"/>
  <c r="E125" i="33"/>
  <c r="E1157" i="33"/>
  <c r="E1368" i="33"/>
  <c r="E1193" i="33"/>
  <c r="E410" i="33"/>
  <c r="E1518" i="33"/>
  <c r="E1463" i="33"/>
  <c r="E1412" i="33"/>
  <c r="E632" i="33"/>
  <c r="E1174" i="33"/>
  <c r="E1435" i="33"/>
  <c r="E733" i="33"/>
  <c r="E646" i="33"/>
  <c r="E490" i="33"/>
  <c r="E442" i="33"/>
  <c r="E838" i="33"/>
  <c r="E963" i="33"/>
  <c r="E479" i="33"/>
  <c r="E517" i="33"/>
  <c r="E1204" i="33"/>
  <c r="E56" i="33"/>
  <c r="E1210" i="33"/>
  <c r="E1309" i="33"/>
  <c r="E147" i="33"/>
  <c r="E1086" i="33"/>
  <c r="E1451" i="33"/>
  <c r="E174" i="33"/>
  <c r="E124" i="33"/>
  <c r="E658" i="33"/>
  <c r="E936" i="33"/>
  <c r="E929" i="33"/>
  <c r="E1488" i="33"/>
  <c r="E153" i="33"/>
  <c r="E1336" i="33"/>
  <c r="E1002" i="33"/>
  <c r="E896" i="33"/>
  <c r="E651" i="33"/>
  <c r="E330" i="33"/>
  <c r="E744" i="33"/>
  <c r="E1035" i="33"/>
  <c r="E1270" i="33"/>
  <c r="E1092" i="33"/>
  <c r="E1170" i="33"/>
  <c r="E429" i="33"/>
  <c r="E1452" i="33"/>
  <c r="E177" i="33"/>
  <c r="E1109" i="33"/>
  <c r="E599" i="33"/>
  <c r="E211" i="33"/>
  <c r="E691" i="33"/>
  <c r="E1466" i="33"/>
  <c r="E617" i="33"/>
  <c r="E1509" i="33"/>
  <c r="E504" i="33"/>
  <c r="E649" i="33"/>
  <c r="E337" i="33"/>
  <c r="E192" i="33"/>
  <c r="E775" i="33"/>
  <c r="E707" i="33"/>
  <c r="E31" i="33"/>
  <c r="E956" i="33"/>
  <c r="E1038" i="33"/>
  <c r="E1085" i="33"/>
  <c r="E1495" i="33"/>
  <c r="E198" i="33"/>
  <c r="E802" i="33"/>
  <c r="E585" i="33"/>
  <c r="E371" i="33"/>
  <c r="E1260" i="33"/>
  <c r="E760" i="33"/>
  <c r="E128" i="33"/>
  <c r="E952" i="33"/>
  <c r="E74" i="33"/>
  <c r="E288" i="33"/>
  <c r="E1149" i="33"/>
  <c r="E1030" i="33"/>
  <c r="E1430" i="33"/>
  <c r="E975" i="33"/>
  <c r="E741" i="33"/>
  <c r="E774" i="33"/>
  <c r="E247" i="33"/>
  <c r="E1131" i="33"/>
  <c r="E1326" i="33"/>
  <c r="E641" i="33"/>
  <c r="E480" i="33"/>
  <c r="E186" i="33"/>
  <c r="E497" i="33"/>
  <c r="E1240" i="33"/>
  <c r="E561" i="33"/>
  <c r="E737" i="33"/>
  <c r="E722" i="33"/>
  <c r="E507" i="33"/>
  <c r="E1151" i="33"/>
  <c r="E1191" i="33"/>
  <c r="E1090" i="33"/>
  <c r="E831" i="33"/>
  <c r="E546" i="33"/>
  <c r="E234" i="33"/>
  <c r="E757" i="33"/>
  <c r="E1392" i="33"/>
  <c r="E594" i="33"/>
  <c r="E1081" i="33"/>
  <c r="E874" i="33"/>
  <c r="E1010" i="33"/>
  <c r="E513" i="33"/>
  <c r="E593" i="33"/>
  <c r="E1421" i="33"/>
  <c r="E332" i="33"/>
  <c r="E483" i="33"/>
  <c r="E53" i="33"/>
  <c r="E1012" i="33"/>
  <c r="E981" i="33"/>
  <c r="E730" i="33"/>
  <c r="E1130" i="33"/>
  <c r="E148" i="33"/>
  <c r="E516" i="33"/>
  <c r="E1015" i="33"/>
  <c r="E145" i="33"/>
  <c r="E543" i="33"/>
  <c r="E555" i="33"/>
  <c r="E800" i="33"/>
  <c r="E1300" i="33"/>
  <c r="E485" i="33"/>
  <c r="E123" i="33"/>
  <c r="E1379" i="33"/>
  <c r="E966" i="33"/>
  <c r="E23" i="33"/>
  <c r="E72" i="33"/>
  <c r="E785" i="33"/>
  <c r="E553" i="33"/>
  <c r="E1327" i="33"/>
  <c r="E1198" i="33"/>
  <c r="E502" i="33"/>
  <c r="E625" i="33"/>
  <c r="E1447" i="33"/>
  <c r="E745" i="33"/>
  <c r="E155" i="33"/>
  <c r="E48" i="33"/>
  <c r="E858" i="33"/>
  <c r="E252" i="33"/>
  <c r="E1019" i="33"/>
  <c r="E1049" i="33"/>
  <c r="E1311" i="33"/>
  <c r="E1054" i="33"/>
  <c r="E1222" i="33"/>
  <c r="E591" i="33"/>
  <c r="E324" i="33"/>
  <c r="E1173" i="33"/>
  <c r="E220" i="33"/>
  <c r="E1358" i="33"/>
  <c r="E635" i="33"/>
  <c r="E1396" i="33"/>
  <c r="E170" i="33"/>
  <c r="E944" i="33"/>
  <c r="E481" i="33"/>
  <c r="E583" i="33"/>
  <c r="E322" i="33"/>
  <c r="E899" i="33"/>
  <c r="E1114" i="33"/>
  <c r="E454" i="33"/>
  <c r="E1436" i="33"/>
  <c r="E1297" i="33"/>
  <c r="E1281" i="33"/>
  <c r="E846" i="33"/>
  <c r="E365" i="33"/>
  <c r="E749" i="33"/>
  <c r="E1259" i="33"/>
  <c r="E140" i="33"/>
  <c r="E287" i="33"/>
  <c r="E812" i="33"/>
  <c r="E986" i="33"/>
  <c r="E382" i="33"/>
  <c r="E735" i="33"/>
  <c r="E168" i="33"/>
  <c r="E721" i="33"/>
  <c r="E697" i="33"/>
  <c r="E391" i="33"/>
  <c r="E29" i="33"/>
  <c r="E1127" i="33"/>
  <c r="E1051" i="33"/>
  <c r="E1171" i="33"/>
  <c r="E1513" i="33"/>
  <c r="E1105" i="33"/>
  <c r="E54" i="33"/>
  <c r="E558" i="33"/>
  <c r="E1197" i="33"/>
  <c r="E1502" i="33"/>
  <c r="E519" i="33"/>
  <c r="E1359" i="33"/>
  <c r="E494" i="33"/>
  <c r="E376" i="33"/>
  <c r="E93" i="33"/>
  <c r="E1274" i="33"/>
  <c r="E554" i="33"/>
  <c r="E731" i="33"/>
  <c r="E983" i="33"/>
  <c r="E991" i="33"/>
  <c r="E275" i="33"/>
  <c r="E218" i="33"/>
  <c r="E1087" i="33"/>
  <c r="E1490" i="33"/>
  <c r="E133" i="33"/>
  <c r="E943" i="33"/>
  <c r="E88" i="33"/>
  <c r="E98" i="33"/>
  <c r="E430" i="33"/>
  <c r="E397" i="33"/>
  <c r="E1026" i="33"/>
  <c r="E203" i="33"/>
  <c r="E427" i="33"/>
  <c r="E216" i="33"/>
  <c r="E105" i="33"/>
  <c r="E1508" i="33"/>
  <c r="E58" i="33"/>
  <c r="E816" i="33"/>
  <c r="E706" i="33"/>
  <c r="E1180" i="33"/>
  <c r="E910" i="33"/>
  <c r="E24" i="33"/>
  <c r="E990" i="33"/>
  <c r="E556" i="33"/>
  <c r="E274" i="33"/>
  <c r="E176" i="33"/>
  <c r="E869" i="33"/>
  <c r="E381" i="33"/>
  <c r="E1522" i="33"/>
  <c r="E62" i="33"/>
  <c r="E1175" i="33"/>
  <c r="E1112" i="33"/>
  <c r="E1356" i="33"/>
  <c r="E154" i="33"/>
  <c r="E289" i="33"/>
  <c r="E1483" i="33"/>
  <c r="E398" i="33"/>
  <c r="E16" i="33"/>
  <c r="E621" i="33"/>
  <c r="E1071" i="33"/>
  <c r="E950" i="33"/>
  <c r="E339" i="33"/>
  <c r="E563" i="33"/>
  <c r="E1161" i="33"/>
  <c r="E1212" i="33"/>
  <c r="E113" i="33"/>
  <c r="E447" i="33"/>
  <c r="E631" i="33"/>
  <c r="E45" i="33"/>
  <c r="E1363" i="33"/>
  <c r="E484" i="33"/>
  <c r="E1257" i="33"/>
  <c r="E655" i="33"/>
  <c r="E871" i="33"/>
  <c r="E759" i="33"/>
  <c r="E781" i="33"/>
  <c r="E175" i="33"/>
  <c r="E487" i="33"/>
  <c r="E657" i="33"/>
  <c r="E934" i="33"/>
  <c r="E357" i="33"/>
  <c r="E206" i="33"/>
  <c r="E409" i="33"/>
  <c r="E851" i="33"/>
  <c r="E261" i="33"/>
  <c r="E17" i="33"/>
  <c r="E544" i="33"/>
  <c r="E1040" i="33"/>
  <c r="E603" i="33"/>
  <c r="E976" i="33"/>
  <c r="E1017" i="33"/>
  <c r="E875" i="33"/>
  <c r="E313" i="33"/>
  <c r="E586" i="33"/>
  <c r="E992" i="33"/>
  <c r="E138" i="33"/>
  <c r="E245" i="33"/>
  <c r="E864" i="33"/>
  <c r="E1404" i="33"/>
  <c r="E1369" i="33"/>
  <c r="E946" i="33"/>
  <c r="E920" i="33"/>
  <c r="E172" i="33"/>
  <c r="E1181" i="33"/>
  <c r="E1350" i="33"/>
  <c r="E511" i="33"/>
  <c r="E1277" i="33"/>
  <c r="E1164" i="33"/>
  <c r="E384" i="33"/>
  <c r="E106" i="33"/>
  <c r="E20" i="33"/>
  <c r="E682" i="33"/>
  <c r="E68" i="33"/>
  <c r="E1234" i="33"/>
  <c r="E1382" i="33"/>
  <c r="E845" i="33"/>
  <c r="E1301" i="33"/>
  <c r="E725" i="33"/>
  <c r="E75" i="33"/>
  <c r="E993" i="33"/>
  <c r="E81" i="33"/>
  <c r="E997" i="33"/>
  <c r="E885" i="33"/>
  <c r="E1055" i="33"/>
  <c r="E880" i="33"/>
  <c r="E747" i="33"/>
  <c r="E835" i="33"/>
  <c r="E623" i="33"/>
  <c r="E669" i="33"/>
  <c r="E1229" i="33"/>
  <c r="E183" i="33"/>
  <c r="E305" i="33"/>
  <c r="E70" i="33"/>
  <c r="E1211" i="33"/>
  <c r="E1484" i="33"/>
  <c r="E1118" i="33"/>
  <c r="E1487" i="33"/>
  <c r="E1504" i="33"/>
  <c r="E644" i="33"/>
  <c r="E1233" i="33"/>
  <c r="E1152" i="33"/>
  <c r="E300" i="33"/>
  <c r="E998" i="33"/>
  <c r="E146" i="33"/>
  <c r="E136" i="33"/>
  <c r="E1008" i="33"/>
  <c r="E161" i="33"/>
  <c r="E89" i="33"/>
  <c r="E907" i="33"/>
  <c r="E224" i="33"/>
  <c r="E35" i="33"/>
  <c r="E1378" i="33"/>
  <c r="E91" i="33"/>
  <c r="E251" i="33"/>
  <c r="E210" i="33"/>
  <c r="E755" i="33"/>
  <c r="E1039" i="33"/>
  <c r="E284" i="33"/>
  <c r="E403" i="33"/>
  <c r="E171" i="33"/>
  <c r="E160" i="33"/>
  <c r="E417" i="33"/>
  <c r="E421" i="33"/>
  <c r="E888" i="33"/>
  <c r="E985" i="33"/>
  <c r="E1494" i="33"/>
  <c r="E512" i="33"/>
  <c r="E1027" i="33"/>
  <c r="E467" i="33"/>
  <c r="E763" i="33"/>
  <c r="E1279" i="33"/>
  <c r="E121" i="33"/>
  <c r="E279" i="33"/>
  <c r="E1278" i="33"/>
  <c r="E1169" i="33"/>
  <c r="E1126" i="33"/>
  <c r="E673" i="33"/>
  <c r="E766" i="33"/>
  <c r="E728" i="33"/>
  <c r="E237" i="33"/>
  <c r="E1341" i="33"/>
  <c r="E144" i="33"/>
  <c r="E189" i="33"/>
  <c r="E678" i="33"/>
  <c r="E33" i="33"/>
  <c r="E1521" i="33"/>
  <c r="E533" i="33"/>
  <c r="E90" i="33"/>
  <c r="E900" i="33"/>
  <c r="E867" i="33"/>
  <c r="E958" i="33"/>
  <c r="E150" i="33"/>
  <c r="E1355" i="33"/>
  <c r="E205" i="33"/>
  <c r="E55" i="33"/>
  <c r="E285" i="33"/>
  <c r="E1036" i="33"/>
  <c r="E414" i="33"/>
  <c r="E232" i="33"/>
  <c r="E1500" i="33"/>
  <c r="E709" i="33"/>
  <c r="E1153" i="33"/>
  <c r="E770" i="33"/>
  <c r="E817" i="33"/>
  <c r="E637" i="33"/>
  <c r="E1275" i="33"/>
  <c r="E1120" i="33"/>
  <c r="E1299" i="33"/>
  <c r="E1515" i="33"/>
  <c r="E1380" i="33"/>
  <c r="E778" i="33"/>
  <c r="E613" i="33"/>
  <c r="E360" i="33"/>
  <c r="E1084" i="33"/>
  <c r="E452" i="33"/>
  <c r="E795" i="33"/>
  <c r="E137" i="33"/>
  <c r="E790" i="33"/>
  <c r="E1111" i="33"/>
  <c r="E156" i="33"/>
  <c r="E588" i="33"/>
  <c r="E1154" i="33"/>
  <c r="E270" i="33"/>
  <c r="E921" i="33"/>
  <c r="E961" i="33"/>
  <c r="E699" i="33"/>
  <c r="E116" i="33"/>
  <c r="E514" i="33"/>
  <c r="E1006" i="33"/>
  <c r="E25" i="33"/>
  <c r="E1448" i="33"/>
  <c r="E901" i="33"/>
  <c r="E1454" i="33"/>
  <c r="E559" i="33"/>
  <c r="E1465" i="33"/>
  <c r="E367" i="33"/>
  <c r="E1236" i="33"/>
  <c r="E420" i="33"/>
  <c r="E1231" i="33"/>
  <c r="E878" i="33"/>
  <c r="E710" i="33"/>
  <c r="E942" i="33"/>
  <c r="E18" i="33"/>
  <c r="E303" i="33"/>
  <c r="E64" i="33"/>
  <c r="E393" i="33"/>
  <c r="E895" i="33"/>
  <c r="E1331" i="33"/>
  <c r="E821" i="33"/>
  <c r="E455" i="33"/>
  <c r="E466" i="33"/>
  <c r="E665" i="33"/>
  <c r="E1455" i="33"/>
  <c r="E799" i="33"/>
  <c r="E209" i="33"/>
  <c r="E500" i="33"/>
  <c r="E109" i="33"/>
  <c r="E486" i="33"/>
  <c r="E46" i="33"/>
  <c r="E1306" i="33"/>
  <c r="E636" i="33"/>
  <c r="E1406" i="33"/>
  <c r="E258" i="33"/>
  <c r="E819" i="33"/>
  <c r="E1457" i="33"/>
  <c r="E547" i="33"/>
  <c r="E263" i="33"/>
  <c r="E670" i="33"/>
  <c r="E855" i="33"/>
  <c r="E199" i="33"/>
  <c r="E911" i="33"/>
  <c r="E363" i="33"/>
  <c r="E793" i="33"/>
  <c r="E77" i="33"/>
  <c r="E833" i="33"/>
  <c r="E688" i="33"/>
  <c r="E1166" i="33"/>
  <c r="E508" i="33"/>
  <c r="E824" i="33"/>
  <c r="E473" i="33"/>
  <c r="E1357" i="33"/>
  <c r="E922" i="33"/>
  <c r="E1194" i="33"/>
  <c r="E350" i="33"/>
  <c r="E510" i="33"/>
  <c r="E656" i="33"/>
  <c r="E302" i="33"/>
  <c r="E428" i="33"/>
  <c r="E292" i="33"/>
  <c r="E698" i="33"/>
  <c r="E1507" i="33"/>
  <c r="E52" i="33"/>
  <c r="E527" i="33"/>
  <c r="E967" i="33"/>
  <c r="E1489" i="33"/>
  <c r="E703" i="33"/>
  <c r="E578" i="33"/>
  <c r="E672" i="33"/>
  <c r="E373" i="33"/>
  <c r="E694" i="33"/>
  <c r="E685" i="33"/>
  <c r="E298" i="33"/>
  <c r="E1476" i="33"/>
  <c r="E1365" i="33"/>
  <c r="E129" i="33"/>
  <c r="E87" i="33"/>
  <c r="E1480" i="33"/>
  <c r="E334" i="33"/>
  <c r="E1044" i="33"/>
  <c r="E1362" i="33"/>
  <c r="E797" i="33"/>
  <c r="E634" i="33"/>
  <c r="E784" i="33"/>
  <c r="E388" i="33"/>
  <c r="E1283" i="33"/>
  <c r="E345" i="33"/>
  <c r="E1228" i="33"/>
  <c r="E418" i="33"/>
  <c r="E40" i="33"/>
  <c r="E531" i="33"/>
  <c r="E739" i="33"/>
  <c r="E524" i="33"/>
  <c r="E762" i="33"/>
  <c r="E1439" i="33"/>
  <c r="E540" i="33"/>
  <c r="E1176" i="33"/>
  <c r="E551" i="33"/>
  <c r="E503" i="33"/>
  <c r="E843" i="33"/>
  <c r="E30" i="33"/>
  <c r="E255" i="33"/>
  <c r="E311" i="33"/>
  <c r="E407" i="33"/>
  <c r="E1387" i="33"/>
  <c r="E386" i="33"/>
  <c r="E1312" i="33"/>
  <c r="E38" i="33"/>
  <c r="E1397" i="33"/>
  <c r="E1163" i="33"/>
  <c r="E353" i="33"/>
  <c r="E1122" i="33"/>
  <c r="E1288" i="33"/>
  <c r="E1077" i="33"/>
  <c r="E115" i="33"/>
  <c r="E244" i="33"/>
  <c r="E810" i="33"/>
  <c r="E612" i="33"/>
  <c r="E509" i="33"/>
  <c r="E117" i="33"/>
  <c r="E1437" i="33"/>
  <c r="E836" i="33"/>
  <c r="E645" i="33"/>
  <c r="E317" i="33"/>
  <c r="E1458" i="33"/>
  <c r="E689" i="33"/>
  <c r="E773" i="33"/>
  <c r="E1061" i="33"/>
  <c r="E708" i="33"/>
  <c r="E1475" i="33"/>
  <c r="E1318" i="33"/>
  <c r="E1091" i="33"/>
  <c r="E163" i="33"/>
  <c r="E788" i="33"/>
  <c r="E180" i="33"/>
  <c r="E1294" i="33"/>
  <c r="E240" i="33"/>
  <c r="E840" i="33"/>
  <c r="E1195" i="33"/>
  <c r="E776" i="33"/>
  <c r="E1353" i="33"/>
  <c r="E1320" i="33"/>
  <c r="E1078" i="33"/>
  <c r="E1471" i="33"/>
  <c r="E614" i="33"/>
  <c r="E604" i="33"/>
  <c r="E1503" i="33"/>
  <c r="E272" i="33"/>
  <c r="E347" i="33"/>
  <c r="E293" i="33"/>
  <c r="E571" i="33"/>
  <c r="E938" i="33"/>
  <c r="E1482" i="33"/>
  <c r="E1405" i="33"/>
  <c r="E157" i="33"/>
  <c r="E595" i="33"/>
  <c r="E295" i="33"/>
  <c r="E310" i="33"/>
  <c r="E415" i="33"/>
  <c r="E596" i="33"/>
  <c r="E82" i="33"/>
  <c r="E610" i="33"/>
  <c r="E222" i="33"/>
  <c r="E890" i="33"/>
  <c r="E364" i="33"/>
  <c r="E352" i="33"/>
  <c r="E1418" i="33"/>
  <c r="E995" i="33"/>
  <c r="E915" i="33"/>
  <c r="E1192" i="33"/>
  <c r="E435" i="33"/>
  <c r="E390" i="33"/>
  <c r="E1374" i="33"/>
  <c r="E789" i="33"/>
  <c r="E1188" i="33"/>
  <c r="E426" i="33"/>
  <c r="E76" i="33"/>
  <c r="E523" i="33"/>
  <c r="E1469" i="33"/>
  <c r="E22" i="33"/>
  <c r="E1143" i="33"/>
  <c r="E1250" i="33"/>
  <c r="E193" i="33"/>
  <c r="E573" i="33"/>
  <c r="E932" i="33"/>
  <c r="E742" i="33"/>
  <c r="E736" i="33"/>
  <c r="E1268" i="33"/>
  <c r="E1337" i="33"/>
  <c r="E618" i="33"/>
  <c r="E1293" i="33"/>
  <c r="E281" i="33"/>
  <c r="E1383" i="33"/>
  <c r="E336" i="33"/>
  <c r="E1461" i="33"/>
  <c r="E238" i="33"/>
  <c r="E1400" i="33"/>
  <c r="E122" i="33"/>
  <c r="E1390" i="33"/>
  <c r="E496" i="33"/>
  <c r="E1158" i="33"/>
  <c r="E764" i="33"/>
  <c r="E469" i="33"/>
  <c r="E720" i="33"/>
  <c r="E235" i="33"/>
  <c r="E213" i="33"/>
  <c r="E248" i="33"/>
  <c r="E1388" i="33"/>
  <c r="E308" i="33"/>
  <c r="E411" i="33"/>
  <c r="E422" i="33"/>
  <c r="E1253" i="33"/>
  <c r="E1419" i="33"/>
  <c r="E1243" i="33"/>
  <c r="E1371" i="33"/>
  <c r="E249" i="33"/>
  <c r="E825" i="33"/>
  <c r="E1209" i="33"/>
  <c r="E538" i="33"/>
  <c r="E1344" i="33"/>
  <c r="E616" i="33"/>
  <c r="E826" i="33"/>
  <c r="E729" i="33"/>
  <c r="E989" i="33"/>
  <c r="E355" i="33"/>
  <c r="E73" i="33"/>
  <c r="E1403" i="33"/>
  <c r="E1057" i="33"/>
  <c r="E1021" i="33"/>
  <c r="E530" i="33"/>
  <c r="E440" i="33"/>
  <c r="E955" i="33"/>
  <c r="E475" i="33"/>
  <c r="E1423" i="33"/>
  <c r="E994" i="33"/>
  <c r="E1411" i="33"/>
  <c r="E1298" i="33"/>
  <c r="E1385" i="33"/>
  <c r="E675" i="33"/>
  <c r="E906" i="33"/>
  <c r="E1107" i="33"/>
  <c r="E601" i="33"/>
  <c r="E937" i="33"/>
  <c r="E756" i="33"/>
  <c r="E873" i="33"/>
  <c r="E652" i="33"/>
  <c r="E1459" i="33"/>
  <c r="E78" i="33"/>
  <c r="E315" i="33"/>
  <c r="E666" i="33"/>
  <c r="E576" i="33"/>
  <c r="E197" i="33"/>
  <c r="E1420" i="33"/>
  <c r="E1238" i="33"/>
  <c r="E984" i="33"/>
  <c r="E1241" i="33"/>
  <c r="E987" i="33"/>
  <c r="E1242" i="33"/>
  <c r="E309" i="33"/>
  <c r="E761" i="33"/>
  <c r="E754" i="33"/>
  <c r="E239" i="33"/>
  <c r="E803" i="33"/>
  <c r="E590" i="33"/>
  <c r="E253" i="33"/>
  <c r="E822" i="33"/>
  <c r="E185" i="33"/>
  <c r="E1292" i="33"/>
  <c r="E1165" i="33"/>
  <c r="E1046" i="33"/>
  <c r="E1221" i="33"/>
  <c r="E1025" i="33"/>
  <c r="E1517" i="33"/>
  <c r="E1506" i="33"/>
  <c r="E1329" i="33"/>
  <c r="E1422" i="33"/>
  <c r="E860" i="33"/>
  <c r="E405" i="33"/>
  <c r="E282" i="33"/>
  <c r="E549" i="33"/>
  <c r="E1304" i="33"/>
  <c r="E794" i="33"/>
  <c r="E931" i="33"/>
  <c r="E1059" i="33"/>
  <c r="E1113" i="33"/>
  <c r="E110" i="33"/>
  <c r="E182" i="33"/>
  <c r="E169" i="33"/>
  <c r="E711" i="33"/>
  <c r="E918" i="33"/>
  <c r="E1199" i="33"/>
  <c r="E663" i="33"/>
  <c r="E1201" i="33"/>
  <c r="E141" i="33"/>
  <c r="E548" i="33"/>
  <c r="E884" i="33"/>
  <c r="E223" i="33"/>
  <c r="E1366" i="33"/>
  <c r="E379" i="33"/>
  <c r="E1245" i="33"/>
  <c r="E1101" i="33"/>
  <c r="E1462" i="33"/>
  <c r="E1492" i="33"/>
  <c r="E178" i="33"/>
  <c r="E848" i="33"/>
  <c r="E368" i="33"/>
  <c r="E1003" i="33"/>
  <c r="E1142" i="33"/>
  <c r="E424" i="33"/>
  <c r="E246" i="33"/>
  <c r="E399" i="33"/>
  <c r="E412" i="33"/>
  <c r="E464" i="33"/>
  <c r="E107" i="33"/>
  <c r="E1172" i="33"/>
  <c r="E489" i="33"/>
  <c r="E325" i="33"/>
  <c r="E1402" i="33"/>
  <c r="E482" i="33"/>
  <c r="E753" i="33"/>
  <c r="E1321" i="33"/>
  <c r="E568" i="33"/>
  <c r="E283" i="33"/>
  <c r="E99" i="33"/>
  <c r="E1284" i="33"/>
  <c r="E1497" i="33"/>
  <c r="E351" i="33"/>
  <c r="E1519" i="33"/>
  <c r="E1510" i="33"/>
  <c r="Q2" i="20" l="1"/>
  <c r="F19" i="11"/>
  <c r="F20" i="11" s="1"/>
  <c r="G4" i="33"/>
  <c r="J4" i="33" s="1"/>
  <c r="T7" i="30"/>
  <c r="E19" i="11" s="1"/>
  <c r="E20" i="11" s="1"/>
  <c r="F18" i="11"/>
  <c r="E312" i="33"/>
  <c r="E97" i="33"/>
  <c r="E607" i="33"/>
  <c r="E449" i="33"/>
  <c r="E1453" i="33"/>
  <c r="E1486" i="33"/>
  <c r="E1409" i="33"/>
  <c r="E1425" i="33"/>
  <c r="E1202" i="33"/>
  <c r="E772" i="33"/>
  <c r="E1338" i="33"/>
  <c r="E522" i="33"/>
  <c r="E1097" i="33"/>
  <c r="E537" i="33"/>
  <c r="E569" i="33"/>
  <c r="E342" i="33"/>
  <c r="E1060" i="33"/>
  <c r="E534" i="33"/>
  <c r="E290" i="33"/>
  <c r="E1470" i="33"/>
  <c r="E1251" i="33"/>
  <c r="E280" i="33"/>
  <c r="E687" i="33"/>
  <c r="E587" i="33"/>
  <c r="E1429" i="33"/>
  <c r="E1098" i="33"/>
  <c r="E1325" i="33"/>
  <c r="E477" i="33"/>
  <c r="E301" i="33"/>
  <c r="E1289" i="33"/>
  <c r="E1167" i="33"/>
  <c r="E674" i="33"/>
  <c r="E149" i="33"/>
  <c r="E1317" i="33"/>
  <c r="E853" i="33"/>
  <c r="E1375" i="33"/>
  <c r="E891" i="33"/>
  <c r="E207" i="33"/>
  <c r="E1219" i="33"/>
  <c r="E1372" i="33"/>
  <c r="E969" i="33"/>
  <c r="E1099" i="33"/>
  <c r="E1377" i="33"/>
  <c r="E868" i="33"/>
  <c r="E119" i="33"/>
  <c r="E191" i="33"/>
  <c r="E423" i="33"/>
  <c r="E1069" i="33"/>
  <c r="E1207" i="33"/>
  <c r="E1140" i="33"/>
  <c r="E968" i="33"/>
  <c r="E1232" i="33"/>
  <c r="E1395" i="33"/>
  <c r="E1498" i="33"/>
  <c r="E458" i="33"/>
  <c r="E266" i="33"/>
  <c r="E472" i="33"/>
  <c r="E468" i="33"/>
  <c r="E935" i="33"/>
  <c r="E889" i="33"/>
  <c r="E1323" i="33"/>
  <c r="E260" i="33"/>
  <c r="E1168" i="33"/>
  <c r="E463" i="33"/>
  <c r="E732" i="33"/>
  <c r="E1415" i="33"/>
  <c r="E143" i="33"/>
  <c r="E805" i="33"/>
  <c r="E815" i="33"/>
  <c r="E108" i="33"/>
  <c r="E377" i="33"/>
  <c r="E627" i="33"/>
  <c r="E945" i="33"/>
  <c r="E738" i="33"/>
  <c r="E718" i="33"/>
  <c r="E1134" i="33"/>
  <c r="E1189" i="33"/>
  <c r="E1441" i="33"/>
  <c r="E366" i="33"/>
  <c r="E346" i="33"/>
  <c r="E518" i="33"/>
  <c r="E1182" i="33"/>
  <c r="E43" i="33"/>
  <c r="E779" i="33"/>
  <c r="E491" i="33"/>
  <c r="E1145" i="33"/>
  <c r="E344" i="33"/>
  <c r="E1064" i="33"/>
  <c r="E242" i="33"/>
  <c r="E837" i="33"/>
  <c r="E748" i="33"/>
  <c r="E1052" i="33"/>
  <c r="E648" i="33"/>
  <c r="E804" i="33"/>
  <c r="E1246" i="33"/>
  <c r="E179" i="33"/>
  <c r="E850" i="33"/>
  <c r="E686" i="33"/>
  <c r="E877" i="33"/>
  <c r="E1133" i="33"/>
  <c r="E660" i="33"/>
  <c r="E333" i="33"/>
  <c r="E1424" i="33"/>
  <c r="E338" i="33"/>
  <c r="E127" i="33"/>
  <c r="E521" i="33"/>
  <c r="E195" i="33"/>
  <c r="E152" i="33"/>
  <c r="E41" i="33"/>
  <c r="E233" i="33"/>
  <c r="E872" i="33"/>
  <c r="E852" i="33"/>
  <c r="E811" i="33"/>
  <c r="E680" i="33"/>
  <c r="E1000" i="33"/>
  <c r="E525" i="33"/>
  <c r="E1348" i="33"/>
  <c r="E917" i="33"/>
  <c r="E71" i="33"/>
  <c r="E190" i="33"/>
  <c r="E1244" i="33"/>
  <c r="E1070" i="33"/>
  <c r="E758" i="33"/>
  <c r="E265" i="33"/>
  <c r="E914" i="33"/>
  <c r="E1427" i="33"/>
  <c r="E949" i="33"/>
  <c r="E1074" i="33"/>
  <c r="E134" i="33"/>
  <c r="E406" i="33"/>
  <c r="E387" i="33"/>
  <c r="E972" i="33"/>
  <c r="E818" i="33"/>
  <c r="E459" i="33"/>
  <c r="E28" i="33"/>
  <c r="E329" i="33"/>
  <c r="E1444" i="33"/>
  <c r="E1123" i="33"/>
  <c r="E1124" i="33"/>
  <c r="E948" i="33"/>
  <c r="E85" i="33"/>
  <c r="E114" i="33"/>
  <c r="E642" i="33"/>
  <c r="E849" i="33"/>
  <c r="E1179" i="33"/>
  <c r="E273" i="33"/>
  <c r="E236" i="33"/>
  <c r="E528" i="33"/>
  <c r="E1505" i="33"/>
  <c r="E254" i="33"/>
  <c r="E1307" i="33"/>
  <c r="E1042" i="33"/>
  <c r="E823" i="33"/>
  <c r="E947" i="33"/>
  <c r="E1370" i="33"/>
  <c r="E564" i="33"/>
  <c r="E100" i="33"/>
  <c r="E36" i="33"/>
  <c r="E142" i="33"/>
  <c r="E505" i="33"/>
  <c r="G3" i="33" l="1"/>
  <c r="J3" i="33" s="1"/>
  <c r="G2" i="33"/>
  <c r="G1" i="33"/>
  <c r="J1" i="33" s="1"/>
  <c r="G6" i="33"/>
  <c r="J6" i="33" s="1"/>
  <c r="G5" i="33"/>
  <c r="J5" i="33" s="1"/>
  <c r="I1" i="27"/>
  <c r="K4" i="26"/>
  <c r="A4" i="26"/>
  <c r="L27" i="27"/>
  <c r="L26" i="27"/>
  <c r="L25" i="27"/>
  <c r="L24" i="27"/>
  <c r="L23" i="27"/>
  <c r="L22" i="27"/>
  <c r="L21" i="27"/>
  <c r="L20" i="27"/>
  <c r="L19" i="27"/>
  <c r="L18" i="27"/>
  <c r="L17" i="27"/>
  <c r="L16" i="27"/>
  <c r="L15" i="27"/>
  <c r="L14" i="27"/>
  <c r="L13" i="27"/>
  <c r="L12" i="27"/>
  <c r="L11" i="27"/>
  <c r="L10" i="27"/>
  <c r="L9" i="27"/>
  <c r="L8" i="27"/>
  <c r="L7" i="27"/>
  <c r="L6" i="27"/>
  <c r="L5" i="27"/>
  <c r="L4" i="27"/>
  <c r="A1" i="27" l="1"/>
  <c r="L2" i="27"/>
  <c r="M31" i="26" l="1"/>
  <c r="M30" i="26"/>
  <c r="M29" i="26"/>
  <c r="M27" i="26"/>
  <c r="M25" i="26"/>
  <c r="M24" i="26"/>
  <c r="M21" i="26"/>
  <c r="M17" i="26"/>
  <c r="M13" i="26"/>
  <c r="L7" i="26"/>
  <c r="K7" i="26"/>
  <c r="J7" i="26"/>
  <c r="M9" i="26"/>
  <c r="H7" i="26"/>
  <c r="N9" i="26" l="1"/>
  <c r="O9" i="26"/>
  <c r="M28" i="26"/>
  <c r="C7" i="26"/>
  <c r="M8" i="26"/>
  <c r="M10" i="26"/>
  <c r="M11" i="26"/>
  <c r="E7" i="26"/>
  <c r="M12" i="26"/>
  <c r="M14" i="26"/>
  <c r="M15" i="26"/>
  <c r="I7" i="26"/>
  <c r="G7" i="26"/>
  <c r="F7" i="26"/>
  <c r="M16" i="26"/>
  <c r="M18" i="26"/>
  <c r="M19" i="26"/>
  <c r="M26" i="26"/>
  <c r="M20" i="26"/>
  <c r="M22" i="26"/>
  <c r="M23" i="26"/>
  <c r="D7" i="26"/>
  <c r="O8" i="26" l="1"/>
  <c r="N8" i="26"/>
  <c r="N12" i="26"/>
  <c r="O12" i="26"/>
  <c r="N11" i="26"/>
  <c r="O11" i="26"/>
  <c r="N10" i="26"/>
  <c r="O10" i="26"/>
  <c r="M7" i="26"/>
  <c r="H2" i="26"/>
  <c r="I3" i="22"/>
  <c r="A3" i="22"/>
  <c r="O7" i="26" l="1"/>
  <c r="N7" i="26"/>
  <c r="L8" i="21"/>
  <c r="B5" i="21"/>
  <c r="C5" i="21"/>
  <c r="D5" i="21"/>
  <c r="E5" i="21"/>
  <c r="F5" i="21"/>
  <c r="G5" i="21"/>
  <c r="H5" i="21"/>
  <c r="I5" i="21"/>
  <c r="J5" i="21"/>
  <c r="K5" i="21"/>
  <c r="B6" i="21"/>
  <c r="C6" i="21"/>
  <c r="D6" i="21"/>
  <c r="E6" i="21"/>
  <c r="F6" i="21"/>
  <c r="G6" i="21"/>
  <c r="H6" i="21"/>
  <c r="I6" i="21"/>
  <c r="J6" i="21"/>
  <c r="K6" i="21"/>
  <c r="B7" i="21"/>
  <c r="C7" i="21"/>
  <c r="D7" i="21"/>
  <c r="E7" i="21"/>
  <c r="F7" i="21"/>
  <c r="G7" i="21"/>
  <c r="H7" i="21"/>
  <c r="I7" i="21"/>
  <c r="J7" i="21"/>
  <c r="K7" i="21"/>
  <c r="B9" i="21"/>
  <c r="C9" i="21"/>
  <c r="D9" i="21"/>
  <c r="E9" i="21"/>
  <c r="F9" i="21"/>
  <c r="G9" i="21"/>
  <c r="H9" i="21"/>
  <c r="I9" i="21"/>
  <c r="J9" i="21"/>
  <c r="K9" i="21"/>
  <c r="B10" i="21"/>
  <c r="C10" i="21"/>
  <c r="D10" i="21"/>
  <c r="E10" i="21"/>
  <c r="F10" i="21"/>
  <c r="G10" i="21"/>
  <c r="H10" i="21"/>
  <c r="I10" i="21"/>
  <c r="J10" i="21"/>
  <c r="K10" i="21"/>
  <c r="B11" i="21"/>
  <c r="C11" i="21"/>
  <c r="D11" i="21"/>
  <c r="E11" i="21"/>
  <c r="F11" i="21"/>
  <c r="G11" i="21"/>
  <c r="H11" i="21"/>
  <c r="I11" i="21"/>
  <c r="J11" i="21"/>
  <c r="K11" i="21"/>
  <c r="B12" i="21"/>
  <c r="C12" i="21"/>
  <c r="D12" i="21"/>
  <c r="E12" i="21"/>
  <c r="F12" i="21"/>
  <c r="G12" i="21"/>
  <c r="H12" i="21"/>
  <c r="I12" i="21"/>
  <c r="J12" i="21"/>
  <c r="K12" i="21"/>
  <c r="B13" i="21"/>
  <c r="C13" i="21"/>
  <c r="D13" i="21"/>
  <c r="E13" i="21"/>
  <c r="F13" i="21"/>
  <c r="G13" i="21"/>
  <c r="H13" i="21"/>
  <c r="I13" i="21"/>
  <c r="J13" i="21"/>
  <c r="K13" i="21"/>
  <c r="B14" i="21"/>
  <c r="C14" i="21"/>
  <c r="D14" i="21"/>
  <c r="E14" i="21"/>
  <c r="F14" i="21"/>
  <c r="G14" i="21"/>
  <c r="H14" i="21"/>
  <c r="I14" i="21"/>
  <c r="J14" i="21"/>
  <c r="K14" i="21"/>
  <c r="B15" i="21"/>
  <c r="C15" i="21"/>
  <c r="D15" i="21"/>
  <c r="E15" i="21"/>
  <c r="F15" i="21"/>
  <c r="G15" i="21"/>
  <c r="H15" i="21"/>
  <c r="I15" i="21"/>
  <c r="J15" i="21"/>
  <c r="K15" i="21"/>
  <c r="B16" i="21"/>
  <c r="C16" i="21"/>
  <c r="D16" i="21"/>
  <c r="E16" i="21"/>
  <c r="F16" i="21"/>
  <c r="G16" i="21"/>
  <c r="H16" i="21"/>
  <c r="I16" i="21"/>
  <c r="J16" i="21"/>
  <c r="K16" i="21"/>
  <c r="B17" i="21"/>
  <c r="C17" i="21"/>
  <c r="D17" i="21"/>
  <c r="E17" i="21"/>
  <c r="F17" i="21"/>
  <c r="G17" i="21"/>
  <c r="H17" i="21"/>
  <c r="I17" i="21"/>
  <c r="J17" i="21"/>
  <c r="K17" i="21"/>
  <c r="B18" i="21"/>
  <c r="C18" i="21"/>
  <c r="D18" i="21"/>
  <c r="E18" i="21"/>
  <c r="F18" i="21"/>
  <c r="G18" i="21"/>
  <c r="H18" i="21"/>
  <c r="I18" i="21"/>
  <c r="J18" i="21"/>
  <c r="K18" i="21"/>
  <c r="B19" i="21"/>
  <c r="C19" i="21"/>
  <c r="D19" i="21"/>
  <c r="E19" i="21"/>
  <c r="F19" i="21"/>
  <c r="G19" i="21"/>
  <c r="H19" i="21"/>
  <c r="I19" i="21"/>
  <c r="J19" i="21"/>
  <c r="K19" i="21"/>
  <c r="B20" i="21"/>
  <c r="C20" i="21"/>
  <c r="D20" i="21"/>
  <c r="E20" i="21"/>
  <c r="F20" i="21"/>
  <c r="G20" i="21"/>
  <c r="H20" i="21"/>
  <c r="I20" i="21"/>
  <c r="J20" i="21"/>
  <c r="K20" i="21"/>
  <c r="B21" i="21"/>
  <c r="C21" i="21"/>
  <c r="D21" i="21"/>
  <c r="E21" i="21"/>
  <c r="F21" i="21"/>
  <c r="G21" i="21"/>
  <c r="H21" i="21"/>
  <c r="I21" i="21"/>
  <c r="J21" i="21"/>
  <c r="K21" i="21"/>
  <c r="B22" i="21"/>
  <c r="C22" i="21"/>
  <c r="D22" i="21"/>
  <c r="E22" i="21"/>
  <c r="F22" i="21"/>
  <c r="G22" i="21"/>
  <c r="H22" i="21"/>
  <c r="I22" i="21"/>
  <c r="J22" i="21"/>
  <c r="K22" i="21"/>
  <c r="B23" i="21"/>
  <c r="C23" i="21"/>
  <c r="D23" i="21"/>
  <c r="E23" i="21"/>
  <c r="F23" i="21"/>
  <c r="G23" i="21"/>
  <c r="H23" i="21"/>
  <c r="I23" i="21"/>
  <c r="J23" i="21"/>
  <c r="K23" i="21"/>
  <c r="B24" i="21"/>
  <c r="C24" i="21"/>
  <c r="D24" i="21"/>
  <c r="E24" i="21"/>
  <c r="F24" i="21"/>
  <c r="G24" i="21"/>
  <c r="H24" i="21"/>
  <c r="I24" i="21"/>
  <c r="J24" i="21"/>
  <c r="K24" i="21"/>
  <c r="B25" i="21"/>
  <c r="C25" i="21"/>
  <c r="D25" i="21"/>
  <c r="E25" i="21"/>
  <c r="F25" i="21"/>
  <c r="G25" i="21"/>
  <c r="H25" i="21"/>
  <c r="I25" i="21"/>
  <c r="J25" i="21"/>
  <c r="K25" i="21"/>
  <c r="B26" i="21"/>
  <c r="C26" i="21"/>
  <c r="D26" i="21"/>
  <c r="E26" i="21"/>
  <c r="F26" i="21"/>
  <c r="G26" i="21"/>
  <c r="H26" i="21"/>
  <c r="I26" i="21"/>
  <c r="J26" i="21"/>
  <c r="K26" i="21"/>
  <c r="B27" i="21"/>
  <c r="C27" i="21"/>
  <c r="D27" i="21"/>
  <c r="E27" i="21"/>
  <c r="F27" i="21"/>
  <c r="G27" i="21"/>
  <c r="H27" i="21"/>
  <c r="I27" i="21"/>
  <c r="J27" i="21"/>
  <c r="K27" i="21"/>
  <c r="B28" i="21"/>
  <c r="C28" i="21"/>
  <c r="D28" i="21"/>
  <c r="E28" i="21"/>
  <c r="F28" i="21"/>
  <c r="G28" i="21"/>
  <c r="H28" i="21"/>
  <c r="I28" i="21"/>
  <c r="J28" i="21"/>
  <c r="K28" i="21"/>
  <c r="B29" i="21"/>
  <c r="C29" i="21"/>
  <c r="D29" i="21"/>
  <c r="E29" i="21"/>
  <c r="F29" i="21"/>
  <c r="G29" i="21"/>
  <c r="H29" i="21"/>
  <c r="I29" i="21"/>
  <c r="J29" i="21"/>
  <c r="K29" i="21"/>
  <c r="B30" i="21"/>
  <c r="C30" i="21"/>
  <c r="D30" i="21"/>
  <c r="E30" i="21"/>
  <c r="F30" i="21"/>
  <c r="G30" i="21"/>
  <c r="H30" i="21"/>
  <c r="I30" i="21"/>
  <c r="J30" i="21"/>
  <c r="K30" i="21"/>
  <c r="B31" i="21"/>
  <c r="C31" i="21"/>
  <c r="D31" i="21"/>
  <c r="E31" i="21"/>
  <c r="F31" i="21"/>
  <c r="G31" i="21"/>
  <c r="H31" i="21"/>
  <c r="I31" i="21"/>
  <c r="J31" i="21"/>
  <c r="K31" i="21"/>
  <c r="B32" i="21"/>
  <c r="C32" i="21"/>
  <c r="D32" i="21"/>
  <c r="E32" i="21"/>
  <c r="F32" i="21"/>
  <c r="G32" i="21"/>
  <c r="H32" i="21"/>
  <c r="I32" i="21"/>
  <c r="J32" i="21"/>
  <c r="K32" i="21"/>
  <c r="B33" i="21"/>
  <c r="C33" i="21"/>
  <c r="D33" i="21"/>
  <c r="E33" i="21"/>
  <c r="F33" i="21"/>
  <c r="G33" i="21"/>
  <c r="H33" i="21"/>
  <c r="I33" i="21"/>
  <c r="J33" i="21"/>
  <c r="K33" i="21"/>
  <c r="B34" i="21"/>
  <c r="C34" i="21"/>
  <c r="D34" i="21"/>
  <c r="E34" i="21"/>
  <c r="F34" i="21"/>
  <c r="G34" i="21"/>
  <c r="H34" i="21"/>
  <c r="I34" i="21"/>
  <c r="J34" i="21"/>
  <c r="K34" i="21"/>
  <c r="B35" i="21"/>
  <c r="C35" i="21"/>
  <c r="D35" i="21"/>
  <c r="E35" i="21"/>
  <c r="F35" i="21"/>
  <c r="G35" i="21"/>
  <c r="H35" i="21"/>
  <c r="I35" i="21"/>
  <c r="J35" i="21"/>
  <c r="K35" i="21"/>
  <c r="B36" i="21"/>
  <c r="C36" i="21"/>
  <c r="D36" i="21"/>
  <c r="E36" i="21"/>
  <c r="F36" i="21"/>
  <c r="G36" i="21"/>
  <c r="H36" i="21"/>
  <c r="I36" i="21"/>
  <c r="J36" i="21"/>
  <c r="K36" i="21"/>
  <c r="B37" i="21"/>
  <c r="C37" i="21"/>
  <c r="D37" i="21"/>
  <c r="E37" i="21"/>
  <c r="F37" i="21"/>
  <c r="G37" i="21"/>
  <c r="H37" i="21"/>
  <c r="I37" i="21"/>
  <c r="J37" i="21"/>
  <c r="K37" i="21"/>
  <c r="B38" i="21"/>
  <c r="C38" i="21"/>
  <c r="D38" i="21"/>
  <c r="E38" i="21"/>
  <c r="F38" i="21"/>
  <c r="G38" i="21"/>
  <c r="H38" i="21"/>
  <c r="I38" i="21"/>
  <c r="J38" i="21"/>
  <c r="K38" i="21"/>
  <c r="A35" i="21"/>
  <c r="A36" i="21"/>
  <c r="A37" i="21"/>
  <c r="A38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5" i="21"/>
  <c r="A6" i="21"/>
  <c r="A7" i="21"/>
  <c r="A8" i="21"/>
  <c r="A9" i="21"/>
  <c r="A10" i="21"/>
  <c r="A11" i="21"/>
  <c r="A12" i="21"/>
  <c r="A13" i="21"/>
  <c r="A14" i="21"/>
  <c r="A15" i="21"/>
  <c r="A16" i="21"/>
  <c r="A17" i="21"/>
  <c r="A18" i="21"/>
  <c r="A19" i="21"/>
  <c r="A20" i="21"/>
  <c r="I1" i="21"/>
  <c r="A1" i="21"/>
  <c r="R5" i="20"/>
  <c r="A5" i="20"/>
  <c r="Y13" i="20"/>
  <c r="X13" i="20"/>
  <c r="W13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Q31" i="20"/>
  <c r="Q32" i="20"/>
  <c r="Q33" i="20"/>
  <c r="Q34" i="20"/>
  <c r="Q35" i="20"/>
  <c r="Q36" i="20"/>
  <c r="Q37" i="20"/>
  <c r="Q38" i="20"/>
  <c r="Q39" i="20"/>
  <c r="Q40" i="20"/>
  <c r="Q41" i="20"/>
  <c r="Q42" i="20"/>
  <c r="Q43" i="20"/>
  <c r="U10" i="20"/>
  <c r="U11" i="20"/>
  <c r="U12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S10" i="20"/>
  <c r="S11" i="20"/>
  <c r="S12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Q10" i="20"/>
  <c r="Q11" i="20"/>
  <c r="Q12" i="20"/>
  <c r="Q14" i="20"/>
  <c r="Q15" i="20"/>
  <c r="Q16" i="20"/>
  <c r="Q17" i="20"/>
  <c r="Q18" i="20"/>
  <c r="Q19" i="20"/>
  <c r="Q20" i="20"/>
  <c r="Q21" i="20"/>
  <c r="Q22" i="20"/>
  <c r="Q23" i="20"/>
  <c r="Q24" i="20"/>
  <c r="Q25" i="20"/>
  <c r="Q26" i="20"/>
  <c r="Q27" i="20"/>
  <c r="Q28" i="20"/>
  <c r="Q29" i="20"/>
  <c r="Q30" i="20"/>
  <c r="O10" i="20"/>
  <c r="O11" i="20"/>
  <c r="O12" i="20"/>
  <c r="O14" i="20"/>
  <c r="O15" i="20"/>
  <c r="O16" i="20"/>
  <c r="O17" i="20"/>
  <c r="O18" i="20"/>
  <c r="O19" i="20"/>
  <c r="O20" i="20"/>
  <c r="O21" i="20"/>
  <c r="O22" i="20"/>
  <c r="O23" i="20"/>
  <c r="O24" i="20"/>
  <c r="O25" i="20"/>
  <c r="O26" i="20"/>
  <c r="O27" i="20"/>
  <c r="O28" i="20"/>
  <c r="O29" i="20"/>
  <c r="O30" i="20"/>
  <c r="O31" i="20"/>
  <c r="O32" i="20"/>
  <c r="O33" i="20"/>
  <c r="O34" i="20"/>
  <c r="O35" i="20"/>
  <c r="O36" i="20"/>
  <c r="O37" i="20"/>
  <c r="O38" i="20"/>
  <c r="O39" i="20"/>
  <c r="O40" i="20"/>
  <c r="O41" i="20"/>
  <c r="O42" i="20"/>
  <c r="O43" i="20"/>
  <c r="M10" i="20"/>
  <c r="M11" i="20"/>
  <c r="M12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M42" i="20"/>
  <c r="M43" i="20"/>
  <c r="K10" i="20"/>
  <c r="K11" i="20"/>
  <c r="K12" i="20"/>
  <c r="K14" i="20"/>
  <c r="K15" i="20"/>
  <c r="K16" i="20"/>
  <c r="K17" i="20"/>
  <c r="K18" i="20"/>
  <c r="K19" i="20"/>
  <c r="K20" i="20"/>
  <c r="K21" i="20"/>
  <c r="K22" i="20"/>
  <c r="K23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42" i="20"/>
  <c r="K43" i="20"/>
  <c r="I10" i="20"/>
  <c r="I11" i="20"/>
  <c r="I12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E10" i="20"/>
  <c r="E11" i="20"/>
  <c r="E12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E34" i="20"/>
  <c r="E35" i="20"/>
  <c r="E36" i="20"/>
  <c r="E37" i="20"/>
  <c r="E38" i="20"/>
  <c r="E39" i="20"/>
  <c r="E40" i="20"/>
  <c r="E41" i="20"/>
  <c r="E42" i="20"/>
  <c r="E43" i="20"/>
  <c r="G10" i="20"/>
  <c r="G11" i="20"/>
  <c r="G12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B41" i="20"/>
  <c r="B42" i="20"/>
  <c r="B43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C10" i="20"/>
  <c r="C11" i="20"/>
  <c r="C12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W33" i="20" s="1"/>
  <c r="C34" i="20"/>
  <c r="C35" i="20"/>
  <c r="C36" i="20"/>
  <c r="C37" i="20"/>
  <c r="C38" i="20"/>
  <c r="C39" i="20"/>
  <c r="C40" i="20"/>
  <c r="C41" i="20"/>
  <c r="C42" i="20"/>
  <c r="C43" i="20"/>
  <c r="AW7" i="19"/>
  <c r="H48" i="11" s="1"/>
  <c r="AY7" i="19"/>
  <c r="J48" i="11" s="1"/>
  <c r="AX7" i="19"/>
  <c r="I48" i="11" s="1"/>
  <c r="CB45" i="19"/>
  <c r="CA45" i="19"/>
  <c r="BZ45" i="19"/>
  <c r="BY45" i="19"/>
  <c r="BX45" i="19"/>
  <c r="BW45" i="19"/>
  <c r="BV45" i="19"/>
  <c r="BU45" i="19"/>
  <c r="BT45" i="19"/>
  <c r="BS45" i="19"/>
  <c r="BR45" i="19"/>
  <c r="BQ45" i="19"/>
  <c r="BP45" i="19"/>
  <c r="BO45" i="19"/>
  <c r="BN45" i="19"/>
  <c r="BM45" i="19"/>
  <c r="BK45" i="19"/>
  <c r="BJ45" i="19"/>
  <c r="BH45" i="19"/>
  <c r="BG45" i="19"/>
  <c r="BF45" i="19"/>
  <c r="BE45" i="19"/>
  <c r="BD45" i="19"/>
  <c r="BC45" i="19"/>
  <c r="BB45" i="19"/>
  <c r="BA45" i="19"/>
  <c r="AM45" i="19"/>
  <c r="AL45" i="19"/>
  <c r="AK45" i="19"/>
  <c r="AJ45" i="19"/>
  <c r="AI45" i="19"/>
  <c r="AH45" i="19"/>
  <c r="AG45" i="19"/>
  <c r="AF45" i="19"/>
  <c r="AE45" i="19"/>
  <c r="AD45" i="19"/>
  <c r="AC45" i="19"/>
  <c r="Z45" i="19"/>
  <c r="W45" i="19"/>
  <c r="V45" i="19"/>
  <c r="U45" i="19"/>
  <c r="CB44" i="19"/>
  <c r="CA44" i="19"/>
  <c r="BZ44" i="19"/>
  <c r="BY44" i="19"/>
  <c r="BX44" i="19"/>
  <c r="BW44" i="19"/>
  <c r="BV44" i="19"/>
  <c r="BU44" i="19"/>
  <c r="BT44" i="19"/>
  <c r="BS44" i="19"/>
  <c r="BR44" i="19"/>
  <c r="BQ44" i="19"/>
  <c r="BP44" i="19"/>
  <c r="BO44" i="19"/>
  <c r="BN44" i="19"/>
  <c r="BM44" i="19"/>
  <c r="BK44" i="19"/>
  <c r="BJ44" i="19"/>
  <c r="BH44" i="19"/>
  <c r="BG44" i="19"/>
  <c r="BF44" i="19"/>
  <c r="BE44" i="19"/>
  <c r="BD44" i="19"/>
  <c r="BC44" i="19"/>
  <c r="BB44" i="19"/>
  <c r="BA44" i="19"/>
  <c r="AM44" i="19"/>
  <c r="AL44" i="19"/>
  <c r="AK44" i="19"/>
  <c r="AJ44" i="19"/>
  <c r="AI44" i="19"/>
  <c r="AH44" i="19"/>
  <c r="AG44" i="19"/>
  <c r="AF44" i="19"/>
  <c r="AE44" i="19"/>
  <c r="AD44" i="19"/>
  <c r="AC44" i="19"/>
  <c r="Z44" i="19"/>
  <c r="W44" i="19"/>
  <c r="V44" i="19"/>
  <c r="U44" i="19"/>
  <c r="CB43" i="19"/>
  <c r="CA43" i="19"/>
  <c r="BZ43" i="19"/>
  <c r="BY43" i="19"/>
  <c r="BX43" i="19"/>
  <c r="BW43" i="19"/>
  <c r="BV43" i="19"/>
  <c r="BU43" i="19"/>
  <c r="BT43" i="19"/>
  <c r="BS43" i="19"/>
  <c r="BR43" i="19"/>
  <c r="BQ43" i="19"/>
  <c r="BP43" i="19"/>
  <c r="BO43" i="19"/>
  <c r="BN43" i="19"/>
  <c r="BM43" i="19"/>
  <c r="BK43" i="19"/>
  <c r="BJ43" i="19"/>
  <c r="BH43" i="19"/>
  <c r="BG43" i="19"/>
  <c r="BF43" i="19"/>
  <c r="BE43" i="19"/>
  <c r="BD43" i="19"/>
  <c r="BC43" i="19"/>
  <c r="BB43" i="19"/>
  <c r="BA43" i="19"/>
  <c r="AM43" i="19"/>
  <c r="AL43" i="19"/>
  <c r="AK43" i="19"/>
  <c r="AJ43" i="19"/>
  <c r="AI43" i="19"/>
  <c r="AH43" i="19"/>
  <c r="AG43" i="19"/>
  <c r="AF43" i="19"/>
  <c r="AE43" i="19"/>
  <c r="AD43" i="19"/>
  <c r="AC43" i="19"/>
  <c r="Z43" i="19"/>
  <c r="W43" i="19"/>
  <c r="V43" i="19"/>
  <c r="U43" i="19"/>
  <c r="CB42" i="19"/>
  <c r="CA42" i="19"/>
  <c r="BZ42" i="19"/>
  <c r="BY42" i="19"/>
  <c r="BX42" i="19"/>
  <c r="BW42" i="19"/>
  <c r="BV42" i="19"/>
  <c r="BU42" i="19"/>
  <c r="BT42" i="19"/>
  <c r="BS42" i="19"/>
  <c r="BR42" i="19"/>
  <c r="BQ42" i="19"/>
  <c r="BP42" i="19"/>
  <c r="BO42" i="19"/>
  <c r="BN42" i="19"/>
  <c r="BM42" i="19"/>
  <c r="BK42" i="19"/>
  <c r="BJ42" i="19"/>
  <c r="BH42" i="19"/>
  <c r="BG42" i="19"/>
  <c r="BF42" i="19"/>
  <c r="BE42" i="19"/>
  <c r="BD42" i="19"/>
  <c r="BC42" i="19"/>
  <c r="BB42" i="19"/>
  <c r="BA42" i="19"/>
  <c r="AM42" i="19"/>
  <c r="AL42" i="19"/>
  <c r="AK42" i="19"/>
  <c r="AJ42" i="19"/>
  <c r="AI42" i="19"/>
  <c r="AH42" i="19"/>
  <c r="AG42" i="19"/>
  <c r="AF42" i="19"/>
  <c r="AE42" i="19"/>
  <c r="AD42" i="19"/>
  <c r="AC42" i="19"/>
  <c r="Z42" i="19"/>
  <c r="W42" i="19"/>
  <c r="V42" i="19"/>
  <c r="U42" i="19"/>
  <c r="CB41" i="19"/>
  <c r="CA41" i="19"/>
  <c r="BZ41" i="19"/>
  <c r="BY41" i="19"/>
  <c r="BX41" i="19"/>
  <c r="BW41" i="19"/>
  <c r="BV41" i="19"/>
  <c r="BU41" i="19"/>
  <c r="BT41" i="19"/>
  <c r="BS41" i="19"/>
  <c r="BR41" i="19"/>
  <c r="BQ41" i="19"/>
  <c r="BP41" i="19"/>
  <c r="BO41" i="19"/>
  <c r="BN41" i="19"/>
  <c r="BM41" i="19"/>
  <c r="BK41" i="19"/>
  <c r="BJ41" i="19"/>
  <c r="BH41" i="19"/>
  <c r="BG41" i="19"/>
  <c r="BF41" i="19"/>
  <c r="BE41" i="19"/>
  <c r="BD41" i="19"/>
  <c r="BC41" i="19"/>
  <c r="BB41" i="19"/>
  <c r="BA41" i="19"/>
  <c r="AM41" i="19"/>
  <c r="AL41" i="19"/>
  <c r="AK41" i="19"/>
  <c r="AJ41" i="19"/>
  <c r="AI41" i="19"/>
  <c r="AH41" i="19"/>
  <c r="AG41" i="19"/>
  <c r="AF41" i="19"/>
  <c r="AE41" i="19"/>
  <c r="AD41" i="19"/>
  <c r="AC41" i="19"/>
  <c r="Z41" i="19"/>
  <c r="W41" i="19"/>
  <c r="V41" i="19"/>
  <c r="U41" i="19"/>
  <c r="CB40" i="19"/>
  <c r="CA40" i="19"/>
  <c r="BZ40" i="19"/>
  <c r="BY40" i="19"/>
  <c r="BX40" i="19"/>
  <c r="BW40" i="19"/>
  <c r="BV40" i="19"/>
  <c r="BU40" i="19"/>
  <c r="BT40" i="19"/>
  <c r="BS40" i="19"/>
  <c r="BR40" i="19"/>
  <c r="BQ40" i="19"/>
  <c r="BP40" i="19"/>
  <c r="BO40" i="19"/>
  <c r="BN40" i="19"/>
  <c r="BM40" i="19"/>
  <c r="BK40" i="19"/>
  <c r="BJ40" i="19"/>
  <c r="BH40" i="19"/>
  <c r="BG40" i="19"/>
  <c r="BF40" i="19"/>
  <c r="BE40" i="19"/>
  <c r="BD40" i="19"/>
  <c r="BC40" i="19"/>
  <c r="BB40" i="19"/>
  <c r="BA40" i="19"/>
  <c r="AM40" i="19"/>
  <c r="AL40" i="19"/>
  <c r="AK40" i="19"/>
  <c r="AJ40" i="19"/>
  <c r="AI40" i="19"/>
  <c r="AH40" i="19"/>
  <c r="AG40" i="19"/>
  <c r="AF40" i="19"/>
  <c r="AE40" i="19"/>
  <c r="AD40" i="19"/>
  <c r="AC40" i="19"/>
  <c r="Z40" i="19"/>
  <c r="W40" i="19"/>
  <c r="V40" i="19"/>
  <c r="U40" i="19"/>
  <c r="CB39" i="19"/>
  <c r="CA39" i="19"/>
  <c r="BZ39" i="19"/>
  <c r="BY39" i="19"/>
  <c r="BX39" i="19"/>
  <c r="BW39" i="19"/>
  <c r="BV39" i="19"/>
  <c r="BU39" i="19"/>
  <c r="BT39" i="19"/>
  <c r="BS39" i="19"/>
  <c r="BR39" i="19"/>
  <c r="BQ39" i="19"/>
  <c r="BP39" i="19"/>
  <c r="BO39" i="19"/>
  <c r="BN39" i="19"/>
  <c r="BM39" i="19"/>
  <c r="BK39" i="19"/>
  <c r="BJ39" i="19"/>
  <c r="BH39" i="19"/>
  <c r="BG39" i="19"/>
  <c r="BF39" i="19"/>
  <c r="BE39" i="19"/>
  <c r="BD39" i="19"/>
  <c r="BC39" i="19"/>
  <c r="BB39" i="19"/>
  <c r="BA39" i="19"/>
  <c r="AM39" i="19"/>
  <c r="AL39" i="19"/>
  <c r="AK39" i="19"/>
  <c r="AJ39" i="19"/>
  <c r="AI39" i="19"/>
  <c r="AH39" i="19"/>
  <c r="AG39" i="19"/>
  <c r="AF39" i="19"/>
  <c r="AE39" i="19"/>
  <c r="AD39" i="19"/>
  <c r="AC39" i="19"/>
  <c r="Z39" i="19"/>
  <c r="W39" i="19"/>
  <c r="V39" i="19"/>
  <c r="U39" i="19"/>
  <c r="CB38" i="19"/>
  <c r="CA38" i="19"/>
  <c r="BZ38" i="19"/>
  <c r="BY38" i="19"/>
  <c r="BX38" i="19"/>
  <c r="BW38" i="19"/>
  <c r="BV38" i="19"/>
  <c r="BU38" i="19"/>
  <c r="BT38" i="19"/>
  <c r="BS38" i="19"/>
  <c r="BR38" i="19"/>
  <c r="BQ38" i="19"/>
  <c r="BP38" i="19"/>
  <c r="BO38" i="19"/>
  <c r="BN38" i="19"/>
  <c r="BM38" i="19"/>
  <c r="BK38" i="19"/>
  <c r="BJ38" i="19"/>
  <c r="BH38" i="19"/>
  <c r="BG38" i="19"/>
  <c r="BF38" i="19"/>
  <c r="BE38" i="19"/>
  <c r="BD38" i="19"/>
  <c r="BC38" i="19"/>
  <c r="BB38" i="19"/>
  <c r="BA38" i="19"/>
  <c r="AM38" i="19"/>
  <c r="AL38" i="19"/>
  <c r="AK38" i="19"/>
  <c r="AJ38" i="19"/>
  <c r="AI38" i="19"/>
  <c r="AH38" i="19"/>
  <c r="AG38" i="19"/>
  <c r="AF38" i="19"/>
  <c r="AE38" i="19"/>
  <c r="AD38" i="19"/>
  <c r="AC38" i="19"/>
  <c r="Z38" i="19"/>
  <c r="W38" i="19"/>
  <c r="V38" i="19"/>
  <c r="U38" i="19"/>
  <c r="CB37" i="19"/>
  <c r="CA37" i="19"/>
  <c r="BZ37" i="19"/>
  <c r="BY37" i="19"/>
  <c r="BX37" i="19"/>
  <c r="BW37" i="19"/>
  <c r="BV37" i="19"/>
  <c r="BU37" i="19"/>
  <c r="BT37" i="19"/>
  <c r="BS37" i="19"/>
  <c r="BR37" i="19"/>
  <c r="BQ37" i="19"/>
  <c r="BP37" i="19"/>
  <c r="BO37" i="19"/>
  <c r="BN37" i="19"/>
  <c r="BM37" i="19"/>
  <c r="BK37" i="19"/>
  <c r="BJ37" i="19"/>
  <c r="BH37" i="19"/>
  <c r="BG37" i="19"/>
  <c r="BF37" i="19"/>
  <c r="BE37" i="19"/>
  <c r="BD37" i="19"/>
  <c r="BC37" i="19"/>
  <c r="BB37" i="19"/>
  <c r="BA37" i="19"/>
  <c r="AM37" i="19"/>
  <c r="AL37" i="19"/>
  <c r="AK37" i="19"/>
  <c r="AJ37" i="19"/>
  <c r="AI37" i="19"/>
  <c r="AH37" i="19"/>
  <c r="AG37" i="19"/>
  <c r="AF37" i="19"/>
  <c r="AE37" i="19"/>
  <c r="AD37" i="19"/>
  <c r="AC37" i="19"/>
  <c r="Z37" i="19"/>
  <c r="W37" i="19"/>
  <c r="V37" i="19"/>
  <c r="U37" i="19"/>
  <c r="CB36" i="19"/>
  <c r="CA36" i="19"/>
  <c r="BZ36" i="19"/>
  <c r="BY36" i="19"/>
  <c r="BX36" i="19"/>
  <c r="BW36" i="19"/>
  <c r="BV36" i="19"/>
  <c r="BU36" i="19"/>
  <c r="BT36" i="19"/>
  <c r="BS36" i="19"/>
  <c r="BR36" i="19"/>
  <c r="BQ36" i="19"/>
  <c r="BP36" i="19"/>
  <c r="BO36" i="19"/>
  <c r="BN36" i="19"/>
  <c r="BM36" i="19"/>
  <c r="BK36" i="19"/>
  <c r="BJ36" i="19"/>
  <c r="BH36" i="19"/>
  <c r="BG36" i="19"/>
  <c r="BF36" i="19"/>
  <c r="BE36" i="19"/>
  <c r="BD36" i="19"/>
  <c r="BC36" i="19"/>
  <c r="BB36" i="19"/>
  <c r="BA36" i="19"/>
  <c r="AM36" i="19"/>
  <c r="AL36" i="19"/>
  <c r="AK36" i="19"/>
  <c r="AJ36" i="19"/>
  <c r="AI36" i="19"/>
  <c r="AH36" i="19"/>
  <c r="AG36" i="19"/>
  <c r="AF36" i="19"/>
  <c r="AE36" i="19"/>
  <c r="AD36" i="19"/>
  <c r="AC36" i="19"/>
  <c r="Z36" i="19"/>
  <c r="W36" i="19"/>
  <c r="V36" i="19"/>
  <c r="U36" i="19"/>
  <c r="CB35" i="19"/>
  <c r="CA35" i="19"/>
  <c r="BZ35" i="19"/>
  <c r="BY35" i="19"/>
  <c r="BX35" i="19"/>
  <c r="BW35" i="19"/>
  <c r="BV35" i="19"/>
  <c r="BU35" i="19"/>
  <c r="BT35" i="19"/>
  <c r="BS35" i="19"/>
  <c r="BR35" i="19"/>
  <c r="BQ35" i="19"/>
  <c r="BP35" i="19"/>
  <c r="BO35" i="19"/>
  <c r="BN35" i="19"/>
  <c r="BM35" i="19"/>
  <c r="BK35" i="19"/>
  <c r="BJ35" i="19"/>
  <c r="BH35" i="19"/>
  <c r="BG35" i="19"/>
  <c r="BF35" i="19"/>
  <c r="BE35" i="19"/>
  <c r="BD35" i="19"/>
  <c r="BC35" i="19"/>
  <c r="BB35" i="19"/>
  <c r="BA35" i="19"/>
  <c r="AM35" i="19"/>
  <c r="AL35" i="19"/>
  <c r="AK35" i="19"/>
  <c r="AJ35" i="19"/>
  <c r="AI35" i="19"/>
  <c r="AH35" i="19"/>
  <c r="AG35" i="19"/>
  <c r="AF35" i="19"/>
  <c r="AE35" i="19"/>
  <c r="AD35" i="19"/>
  <c r="AC35" i="19"/>
  <c r="Z35" i="19"/>
  <c r="W35" i="19"/>
  <c r="V35" i="19"/>
  <c r="U35" i="19"/>
  <c r="CB34" i="19"/>
  <c r="CA34" i="19"/>
  <c r="BZ34" i="19"/>
  <c r="BY34" i="19"/>
  <c r="BX34" i="19"/>
  <c r="BW34" i="19"/>
  <c r="BV34" i="19"/>
  <c r="BU34" i="19"/>
  <c r="BT34" i="19"/>
  <c r="BS34" i="19"/>
  <c r="BR34" i="19"/>
  <c r="BQ34" i="19"/>
  <c r="BP34" i="19"/>
  <c r="BO34" i="19"/>
  <c r="BN34" i="19"/>
  <c r="BM34" i="19"/>
  <c r="BK34" i="19"/>
  <c r="BJ34" i="19"/>
  <c r="BH34" i="19"/>
  <c r="BG34" i="19"/>
  <c r="BF34" i="19"/>
  <c r="BE34" i="19"/>
  <c r="BD34" i="19"/>
  <c r="BC34" i="19"/>
  <c r="BB34" i="19"/>
  <c r="BA34" i="19"/>
  <c r="AM34" i="19"/>
  <c r="AL34" i="19"/>
  <c r="AK34" i="19"/>
  <c r="AJ34" i="19"/>
  <c r="AI34" i="19"/>
  <c r="AH34" i="19"/>
  <c r="AG34" i="19"/>
  <c r="AF34" i="19"/>
  <c r="AE34" i="19"/>
  <c r="AD34" i="19"/>
  <c r="AC34" i="19"/>
  <c r="Z34" i="19"/>
  <c r="W34" i="19"/>
  <c r="V34" i="19"/>
  <c r="U34" i="19"/>
  <c r="CB33" i="19"/>
  <c r="CA33" i="19"/>
  <c r="BZ33" i="19"/>
  <c r="BY33" i="19"/>
  <c r="BX33" i="19"/>
  <c r="BW33" i="19"/>
  <c r="BV33" i="19"/>
  <c r="BU33" i="19"/>
  <c r="BT33" i="19"/>
  <c r="BS33" i="19"/>
  <c r="BR33" i="19"/>
  <c r="BQ33" i="19"/>
  <c r="BP33" i="19"/>
  <c r="BO33" i="19"/>
  <c r="BN33" i="19"/>
  <c r="BM33" i="19"/>
  <c r="BK33" i="19"/>
  <c r="BJ33" i="19"/>
  <c r="BH33" i="19"/>
  <c r="BG33" i="19"/>
  <c r="BF33" i="19"/>
  <c r="BE33" i="19"/>
  <c r="BD33" i="19"/>
  <c r="BC33" i="19"/>
  <c r="BB33" i="19"/>
  <c r="BA33" i="19"/>
  <c r="AM33" i="19"/>
  <c r="AL33" i="19"/>
  <c r="AK33" i="19"/>
  <c r="AJ33" i="19"/>
  <c r="AI33" i="19"/>
  <c r="AH33" i="19"/>
  <c r="AG33" i="19"/>
  <c r="AF33" i="19"/>
  <c r="AE33" i="19"/>
  <c r="AD33" i="19"/>
  <c r="AC33" i="19"/>
  <c r="Z33" i="19"/>
  <c r="W33" i="19"/>
  <c r="V33" i="19"/>
  <c r="U33" i="19"/>
  <c r="CB32" i="19"/>
  <c r="CA32" i="19"/>
  <c r="BZ32" i="19"/>
  <c r="BY32" i="19"/>
  <c r="BX32" i="19"/>
  <c r="BW32" i="19"/>
  <c r="BV32" i="19"/>
  <c r="BU32" i="19"/>
  <c r="BT32" i="19"/>
  <c r="BS32" i="19"/>
  <c r="BR32" i="19"/>
  <c r="BQ32" i="19"/>
  <c r="BP32" i="19"/>
  <c r="BO32" i="19"/>
  <c r="BN32" i="19"/>
  <c r="BM32" i="19"/>
  <c r="BK32" i="19"/>
  <c r="BJ32" i="19"/>
  <c r="BH32" i="19"/>
  <c r="BG32" i="19"/>
  <c r="BF32" i="19"/>
  <c r="BE32" i="19"/>
  <c r="BD32" i="19"/>
  <c r="BC32" i="19"/>
  <c r="BB32" i="19"/>
  <c r="BA32" i="19"/>
  <c r="AM32" i="19"/>
  <c r="AL32" i="19"/>
  <c r="AK32" i="19"/>
  <c r="AJ32" i="19"/>
  <c r="AI32" i="19"/>
  <c r="AH32" i="19"/>
  <c r="AG32" i="19"/>
  <c r="AF32" i="19"/>
  <c r="AE32" i="19"/>
  <c r="AD32" i="19"/>
  <c r="AC32" i="19"/>
  <c r="Z32" i="19"/>
  <c r="W32" i="19"/>
  <c r="V32" i="19"/>
  <c r="U32" i="19"/>
  <c r="CB31" i="19"/>
  <c r="CA31" i="19"/>
  <c r="BZ31" i="19"/>
  <c r="BY31" i="19"/>
  <c r="BX31" i="19"/>
  <c r="BW31" i="19"/>
  <c r="BV31" i="19"/>
  <c r="BU31" i="19"/>
  <c r="BT31" i="19"/>
  <c r="BS31" i="19"/>
  <c r="BR31" i="19"/>
  <c r="BQ31" i="19"/>
  <c r="BP31" i="19"/>
  <c r="BO31" i="19"/>
  <c r="BN31" i="19"/>
  <c r="BM31" i="19"/>
  <c r="BK31" i="19"/>
  <c r="BJ31" i="19"/>
  <c r="BH31" i="19"/>
  <c r="BG31" i="19"/>
  <c r="BF31" i="19"/>
  <c r="BE31" i="19"/>
  <c r="BD31" i="19"/>
  <c r="BC31" i="19"/>
  <c r="BB31" i="19"/>
  <c r="BA31" i="19"/>
  <c r="AM31" i="19"/>
  <c r="AL31" i="19"/>
  <c r="AK31" i="19"/>
  <c r="AJ31" i="19"/>
  <c r="AI31" i="19"/>
  <c r="AH31" i="19"/>
  <c r="AG31" i="19"/>
  <c r="AF31" i="19"/>
  <c r="AE31" i="19"/>
  <c r="AD31" i="19"/>
  <c r="AC31" i="19"/>
  <c r="Z31" i="19"/>
  <c r="W31" i="19"/>
  <c r="V31" i="19"/>
  <c r="U31" i="19"/>
  <c r="CB30" i="19"/>
  <c r="CA30" i="19"/>
  <c r="BZ30" i="19"/>
  <c r="BY30" i="19"/>
  <c r="BX30" i="19"/>
  <c r="BW30" i="19"/>
  <c r="BV30" i="19"/>
  <c r="BU30" i="19"/>
  <c r="BT30" i="19"/>
  <c r="BS30" i="19"/>
  <c r="BR30" i="19"/>
  <c r="BQ30" i="19"/>
  <c r="BP30" i="19"/>
  <c r="BO30" i="19"/>
  <c r="BN30" i="19"/>
  <c r="BM30" i="19"/>
  <c r="BK30" i="19"/>
  <c r="BJ30" i="19"/>
  <c r="BH30" i="19"/>
  <c r="BG30" i="19"/>
  <c r="BF30" i="19"/>
  <c r="BE30" i="19"/>
  <c r="BD30" i="19"/>
  <c r="BC30" i="19"/>
  <c r="BB30" i="19"/>
  <c r="BA30" i="19"/>
  <c r="AM30" i="19"/>
  <c r="AL30" i="19"/>
  <c r="AK30" i="19"/>
  <c r="AJ30" i="19"/>
  <c r="AI30" i="19"/>
  <c r="AH30" i="19"/>
  <c r="AG30" i="19"/>
  <c r="AF30" i="19"/>
  <c r="AE30" i="19"/>
  <c r="AD30" i="19"/>
  <c r="AC30" i="19"/>
  <c r="Z30" i="19"/>
  <c r="W30" i="19"/>
  <c r="V30" i="19"/>
  <c r="U30" i="19"/>
  <c r="CB29" i="19"/>
  <c r="CA29" i="19"/>
  <c r="BZ29" i="19"/>
  <c r="BY29" i="19"/>
  <c r="BX29" i="19"/>
  <c r="BW29" i="19"/>
  <c r="BV29" i="19"/>
  <c r="BU29" i="19"/>
  <c r="BT29" i="19"/>
  <c r="BS29" i="19"/>
  <c r="BR29" i="19"/>
  <c r="BQ29" i="19"/>
  <c r="BP29" i="19"/>
  <c r="BO29" i="19"/>
  <c r="BN29" i="19"/>
  <c r="BM29" i="19"/>
  <c r="BK29" i="19"/>
  <c r="BJ29" i="19"/>
  <c r="BH29" i="19"/>
  <c r="BG29" i="19"/>
  <c r="BF29" i="19"/>
  <c r="BE29" i="19"/>
  <c r="BD29" i="19"/>
  <c r="BC29" i="19"/>
  <c r="BB29" i="19"/>
  <c r="BA29" i="19"/>
  <c r="AM29" i="19"/>
  <c r="AL29" i="19"/>
  <c r="AK29" i="19"/>
  <c r="AJ29" i="19"/>
  <c r="AI29" i="19"/>
  <c r="AH29" i="19"/>
  <c r="AG29" i="19"/>
  <c r="AF29" i="19"/>
  <c r="AE29" i="19"/>
  <c r="AD29" i="19"/>
  <c r="AC29" i="19"/>
  <c r="Z29" i="19"/>
  <c r="W29" i="19"/>
  <c r="V29" i="19"/>
  <c r="U29" i="19"/>
  <c r="CB28" i="19"/>
  <c r="CA28" i="19"/>
  <c r="BZ28" i="19"/>
  <c r="BY28" i="19"/>
  <c r="BX28" i="19"/>
  <c r="BW28" i="19"/>
  <c r="BV28" i="19"/>
  <c r="BU28" i="19"/>
  <c r="BT28" i="19"/>
  <c r="BS28" i="19"/>
  <c r="BR28" i="19"/>
  <c r="BQ28" i="19"/>
  <c r="BP28" i="19"/>
  <c r="BO28" i="19"/>
  <c r="BN28" i="19"/>
  <c r="BM28" i="19"/>
  <c r="BK28" i="19"/>
  <c r="BJ28" i="19"/>
  <c r="BH28" i="19"/>
  <c r="BG28" i="19"/>
  <c r="BF28" i="19"/>
  <c r="BE28" i="19"/>
  <c r="BD28" i="19"/>
  <c r="BC28" i="19"/>
  <c r="BB28" i="19"/>
  <c r="BA28" i="19"/>
  <c r="AM28" i="19"/>
  <c r="AL28" i="19"/>
  <c r="AK28" i="19"/>
  <c r="AJ28" i="19"/>
  <c r="AI28" i="19"/>
  <c r="AH28" i="19"/>
  <c r="AG28" i="19"/>
  <c r="AF28" i="19"/>
  <c r="AE28" i="19"/>
  <c r="AD28" i="19"/>
  <c r="AC28" i="19"/>
  <c r="Z28" i="19"/>
  <c r="W28" i="19"/>
  <c r="V28" i="19"/>
  <c r="U28" i="19"/>
  <c r="CB27" i="19"/>
  <c r="CA27" i="19"/>
  <c r="BZ27" i="19"/>
  <c r="BY27" i="19"/>
  <c r="BX27" i="19"/>
  <c r="BW27" i="19"/>
  <c r="BV27" i="19"/>
  <c r="BU27" i="19"/>
  <c r="BT27" i="19"/>
  <c r="BS27" i="19"/>
  <c r="BR27" i="19"/>
  <c r="BQ27" i="19"/>
  <c r="BP27" i="19"/>
  <c r="BO27" i="19"/>
  <c r="BN27" i="19"/>
  <c r="BM27" i="19"/>
  <c r="BK27" i="19"/>
  <c r="BJ27" i="19"/>
  <c r="BH27" i="19"/>
  <c r="BG27" i="19"/>
  <c r="BF27" i="19"/>
  <c r="BE27" i="19"/>
  <c r="BD27" i="19"/>
  <c r="BC27" i="19"/>
  <c r="BB27" i="19"/>
  <c r="BA27" i="19"/>
  <c r="AM27" i="19"/>
  <c r="AL27" i="19"/>
  <c r="AK27" i="19"/>
  <c r="AJ27" i="19"/>
  <c r="AI27" i="19"/>
  <c r="AH27" i="19"/>
  <c r="AG27" i="19"/>
  <c r="AF27" i="19"/>
  <c r="AE27" i="19"/>
  <c r="AD27" i="19"/>
  <c r="AC27" i="19"/>
  <c r="Z27" i="19"/>
  <c r="W27" i="19"/>
  <c r="V27" i="19"/>
  <c r="U27" i="19"/>
  <c r="CB26" i="19"/>
  <c r="CA26" i="19"/>
  <c r="BZ26" i="19"/>
  <c r="BY26" i="19"/>
  <c r="BX26" i="19"/>
  <c r="BW26" i="19"/>
  <c r="BV26" i="19"/>
  <c r="BU26" i="19"/>
  <c r="BT26" i="19"/>
  <c r="BS26" i="19"/>
  <c r="BR26" i="19"/>
  <c r="BQ26" i="19"/>
  <c r="BP26" i="19"/>
  <c r="BO26" i="19"/>
  <c r="BN26" i="19"/>
  <c r="BM26" i="19"/>
  <c r="BK26" i="19"/>
  <c r="BJ26" i="19"/>
  <c r="BH26" i="19"/>
  <c r="BG26" i="19"/>
  <c r="BF26" i="19"/>
  <c r="BE26" i="19"/>
  <c r="BD26" i="19"/>
  <c r="BC26" i="19"/>
  <c r="BB26" i="19"/>
  <c r="BA26" i="19"/>
  <c r="AM26" i="19"/>
  <c r="AL26" i="19"/>
  <c r="AK26" i="19"/>
  <c r="AJ26" i="19"/>
  <c r="AI26" i="19"/>
  <c r="AH26" i="19"/>
  <c r="AG26" i="19"/>
  <c r="AF26" i="19"/>
  <c r="AE26" i="19"/>
  <c r="AD26" i="19"/>
  <c r="AC26" i="19"/>
  <c r="Z26" i="19"/>
  <c r="W26" i="19"/>
  <c r="V26" i="19"/>
  <c r="U26" i="19"/>
  <c r="CB25" i="19"/>
  <c r="CA25" i="19"/>
  <c r="BZ25" i="19"/>
  <c r="BY25" i="19"/>
  <c r="BX25" i="19"/>
  <c r="BW25" i="19"/>
  <c r="BV25" i="19"/>
  <c r="BU25" i="19"/>
  <c r="BT25" i="19"/>
  <c r="BS25" i="19"/>
  <c r="BR25" i="19"/>
  <c r="BQ25" i="19"/>
  <c r="BP25" i="19"/>
  <c r="BO25" i="19"/>
  <c r="BN25" i="19"/>
  <c r="BM25" i="19"/>
  <c r="BK25" i="19"/>
  <c r="BJ25" i="19"/>
  <c r="BH25" i="19"/>
  <c r="BG25" i="19"/>
  <c r="BF25" i="19"/>
  <c r="BE25" i="19"/>
  <c r="BD25" i="19"/>
  <c r="BC25" i="19"/>
  <c r="BB25" i="19"/>
  <c r="BA25" i="19"/>
  <c r="AM25" i="19"/>
  <c r="AL25" i="19"/>
  <c r="AK25" i="19"/>
  <c r="AJ25" i="19"/>
  <c r="AI25" i="19"/>
  <c r="AH25" i="19"/>
  <c r="AG25" i="19"/>
  <c r="AF25" i="19"/>
  <c r="AE25" i="19"/>
  <c r="AD25" i="19"/>
  <c r="AC25" i="19"/>
  <c r="Z25" i="19"/>
  <c r="W25" i="19"/>
  <c r="V25" i="19"/>
  <c r="U25" i="19"/>
  <c r="CB24" i="19"/>
  <c r="CA24" i="19"/>
  <c r="BZ24" i="19"/>
  <c r="BY24" i="19"/>
  <c r="BX24" i="19"/>
  <c r="BW24" i="19"/>
  <c r="BV24" i="19"/>
  <c r="BU24" i="19"/>
  <c r="BT24" i="19"/>
  <c r="BS24" i="19"/>
  <c r="BR24" i="19"/>
  <c r="BQ24" i="19"/>
  <c r="BP24" i="19"/>
  <c r="BO24" i="19"/>
  <c r="BN24" i="19"/>
  <c r="BM24" i="19"/>
  <c r="BK24" i="19"/>
  <c r="BJ24" i="19"/>
  <c r="BH24" i="19"/>
  <c r="BG24" i="19"/>
  <c r="BF24" i="19"/>
  <c r="BE24" i="19"/>
  <c r="BD24" i="19"/>
  <c r="BC24" i="19"/>
  <c r="BB24" i="19"/>
  <c r="BA24" i="19"/>
  <c r="AM24" i="19"/>
  <c r="AL24" i="19"/>
  <c r="AK24" i="19"/>
  <c r="AJ24" i="19"/>
  <c r="AI24" i="19"/>
  <c r="AH24" i="19"/>
  <c r="AG24" i="19"/>
  <c r="AF24" i="19"/>
  <c r="AE24" i="19"/>
  <c r="AD24" i="19"/>
  <c r="AC24" i="19"/>
  <c r="Z24" i="19"/>
  <c r="W24" i="19"/>
  <c r="V24" i="19"/>
  <c r="U24" i="19"/>
  <c r="CB23" i="19"/>
  <c r="CA23" i="19"/>
  <c r="BZ23" i="19"/>
  <c r="BY23" i="19"/>
  <c r="BX23" i="19"/>
  <c r="BW23" i="19"/>
  <c r="BV23" i="19"/>
  <c r="BU23" i="19"/>
  <c r="BT23" i="19"/>
  <c r="BS23" i="19"/>
  <c r="BR23" i="19"/>
  <c r="BQ23" i="19"/>
  <c r="BP23" i="19"/>
  <c r="BO23" i="19"/>
  <c r="BN23" i="19"/>
  <c r="BM23" i="19"/>
  <c r="BK23" i="19"/>
  <c r="BJ23" i="19"/>
  <c r="BH23" i="19"/>
  <c r="BG23" i="19"/>
  <c r="BF23" i="19"/>
  <c r="BE23" i="19"/>
  <c r="BD23" i="19"/>
  <c r="BC23" i="19"/>
  <c r="BB23" i="19"/>
  <c r="BA23" i="19"/>
  <c r="AM23" i="19"/>
  <c r="AL23" i="19"/>
  <c r="AK23" i="19"/>
  <c r="AJ23" i="19"/>
  <c r="AI23" i="19"/>
  <c r="AH23" i="19"/>
  <c r="AG23" i="19"/>
  <c r="AF23" i="19"/>
  <c r="AE23" i="19"/>
  <c r="AD23" i="19"/>
  <c r="AC23" i="19"/>
  <c r="Z23" i="19"/>
  <c r="W23" i="19"/>
  <c r="V23" i="19"/>
  <c r="U23" i="19"/>
  <c r="CB22" i="19"/>
  <c r="CA22" i="19"/>
  <c r="BZ22" i="19"/>
  <c r="BY22" i="19"/>
  <c r="BX22" i="19"/>
  <c r="BW22" i="19"/>
  <c r="BV22" i="19"/>
  <c r="BU22" i="19"/>
  <c r="BT22" i="19"/>
  <c r="BS22" i="19"/>
  <c r="BR22" i="19"/>
  <c r="BQ22" i="19"/>
  <c r="BP22" i="19"/>
  <c r="BO22" i="19"/>
  <c r="BN22" i="19"/>
  <c r="BM22" i="19"/>
  <c r="BK22" i="19"/>
  <c r="BJ22" i="19"/>
  <c r="BH22" i="19"/>
  <c r="BG22" i="19"/>
  <c r="BF22" i="19"/>
  <c r="BE22" i="19"/>
  <c r="BD22" i="19"/>
  <c r="BC22" i="19"/>
  <c r="BB22" i="19"/>
  <c r="BA22" i="19"/>
  <c r="AM22" i="19"/>
  <c r="AL22" i="19"/>
  <c r="AK22" i="19"/>
  <c r="AJ22" i="19"/>
  <c r="AI22" i="19"/>
  <c r="AH22" i="19"/>
  <c r="AG22" i="19"/>
  <c r="AF22" i="19"/>
  <c r="AE22" i="19"/>
  <c r="AD22" i="19"/>
  <c r="AC22" i="19"/>
  <c r="Z22" i="19"/>
  <c r="W22" i="19"/>
  <c r="V22" i="19"/>
  <c r="U22" i="19"/>
  <c r="CB21" i="19"/>
  <c r="CA21" i="19"/>
  <c r="BZ21" i="19"/>
  <c r="BY21" i="19"/>
  <c r="BX21" i="19"/>
  <c r="BW21" i="19"/>
  <c r="BV21" i="19"/>
  <c r="BU21" i="19"/>
  <c r="BT21" i="19"/>
  <c r="BS21" i="19"/>
  <c r="BR21" i="19"/>
  <c r="BQ21" i="19"/>
  <c r="BP21" i="19"/>
  <c r="BO21" i="19"/>
  <c r="BN21" i="19"/>
  <c r="BM21" i="19"/>
  <c r="BK21" i="19"/>
  <c r="BJ21" i="19"/>
  <c r="BH21" i="19"/>
  <c r="BG21" i="19"/>
  <c r="BF21" i="19"/>
  <c r="BE21" i="19"/>
  <c r="BD21" i="19"/>
  <c r="BC21" i="19"/>
  <c r="BB21" i="19"/>
  <c r="BA21" i="19"/>
  <c r="AM21" i="19"/>
  <c r="AL21" i="19"/>
  <c r="AK21" i="19"/>
  <c r="AJ21" i="19"/>
  <c r="AI21" i="19"/>
  <c r="AH21" i="19"/>
  <c r="AG21" i="19"/>
  <c r="AF21" i="19"/>
  <c r="AE21" i="19"/>
  <c r="AD21" i="19"/>
  <c r="AC21" i="19"/>
  <c r="Z21" i="19"/>
  <c r="W21" i="19"/>
  <c r="V21" i="19"/>
  <c r="U21" i="19"/>
  <c r="CB20" i="19"/>
  <c r="CA20" i="19"/>
  <c r="BZ20" i="19"/>
  <c r="BY20" i="19"/>
  <c r="BX20" i="19"/>
  <c r="BW20" i="19"/>
  <c r="BV20" i="19"/>
  <c r="BU20" i="19"/>
  <c r="BT20" i="19"/>
  <c r="BS20" i="19"/>
  <c r="BR20" i="19"/>
  <c r="BQ20" i="19"/>
  <c r="BP20" i="19"/>
  <c r="BO20" i="19"/>
  <c r="BN20" i="19"/>
  <c r="BM20" i="19"/>
  <c r="BK20" i="19"/>
  <c r="BJ20" i="19"/>
  <c r="BH20" i="19"/>
  <c r="BG20" i="19"/>
  <c r="BF20" i="19"/>
  <c r="BE20" i="19"/>
  <c r="BD20" i="19"/>
  <c r="BC20" i="19"/>
  <c r="BB20" i="19"/>
  <c r="BA20" i="19"/>
  <c r="AM20" i="19"/>
  <c r="AL20" i="19"/>
  <c r="AK20" i="19"/>
  <c r="AJ20" i="19"/>
  <c r="AI20" i="19"/>
  <c r="AH20" i="19"/>
  <c r="AG20" i="19"/>
  <c r="AF20" i="19"/>
  <c r="AE20" i="19"/>
  <c r="AD20" i="19"/>
  <c r="AC20" i="19"/>
  <c r="Z20" i="19"/>
  <c r="W20" i="19"/>
  <c r="V20" i="19"/>
  <c r="U20" i="19"/>
  <c r="CB19" i="19"/>
  <c r="CA19" i="19"/>
  <c r="BZ19" i="19"/>
  <c r="BY19" i="19"/>
  <c r="BX19" i="19"/>
  <c r="BW19" i="19"/>
  <c r="BV19" i="19"/>
  <c r="BU19" i="19"/>
  <c r="BT19" i="19"/>
  <c r="BS19" i="19"/>
  <c r="BR19" i="19"/>
  <c r="BQ19" i="19"/>
  <c r="BP19" i="19"/>
  <c r="BO19" i="19"/>
  <c r="BN19" i="19"/>
  <c r="BM19" i="19"/>
  <c r="BK19" i="19"/>
  <c r="BJ19" i="19"/>
  <c r="BH19" i="19"/>
  <c r="BG19" i="19"/>
  <c r="BF19" i="19"/>
  <c r="BE19" i="19"/>
  <c r="BD19" i="19"/>
  <c r="BC19" i="19"/>
  <c r="BB19" i="19"/>
  <c r="BA19" i="19"/>
  <c r="AM19" i="19"/>
  <c r="AL19" i="19"/>
  <c r="AK19" i="19"/>
  <c r="AJ19" i="19"/>
  <c r="AI19" i="19"/>
  <c r="AH19" i="19"/>
  <c r="AG19" i="19"/>
  <c r="AF19" i="19"/>
  <c r="AE19" i="19"/>
  <c r="AD19" i="19"/>
  <c r="AC19" i="19"/>
  <c r="Z19" i="19"/>
  <c r="W19" i="19"/>
  <c r="V19" i="19"/>
  <c r="U19" i="19"/>
  <c r="CB18" i="19"/>
  <c r="CA18" i="19"/>
  <c r="BZ18" i="19"/>
  <c r="BY18" i="19"/>
  <c r="BX18" i="19"/>
  <c r="BW18" i="19"/>
  <c r="BV18" i="19"/>
  <c r="BU18" i="19"/>
  <c r="BT18" i="19"/>
  <c r="BS18" i="19"/>
  <c r="BR18" i="19"/>
  <c r="BQ18" i="19"/>
  <c r="BP18" i="19"/>
  <c r="BO18" i="19"/>
  <c r="BN18" i="19"/>
  <c r="BM18" i="19"/>
  <c r="BK18" i="19"/>
  <c r="BJ18" i="19"/>
  <c r="BH18" i="19"/>
  <c r="BG18" i="19"/>
  <c r="BF18" i="19"/>
  <c r="BE18" i="19"/>
  <c r="BD18" i="19"/>
  <c r="BC18" i="19"/>
  <c r="BB18" i="19"/>
  <c r="BA18" i="19"/>
  <c r="AM18" i="19"/>
  <c r="AL18" i="19"/>
  <c r="AK18" i="19"/>
  <c r="AJ18" i="19"/>
  <c r="AI18" i="19"/>
  <c r="AH18" i="19"/>
  <c r="AG18" i="19"/>
  <c r="AF18" i="19"/>
  <c r="AE18" i="19"/>
  <c r="AD18" i="19"/>
  <c r="AC18" i="19"/>
  <c r="Z18" i="19"/>
  <c r="W18" i="19"/>
  <c r="V18" i="19"/>
  <c r="U18" i="19"/>
  <c r="CB17" i="19"/>
  <c r="CA17" i="19"/>
  <c r="BZ17" i="19"/>
  <c r="BY17" i="19"/>
  <c r="BX17" i="19"/>
  <c r="BW17" i="19"/>
  <c r="BV17" i="19"/>
  <c r="BU17" i="19"/>
  <c r="BT17" i="19"/>
  <c r="BS17" i="19"/>
  <c r="BR17" i="19"/>
  <c r="BQ17" i="19"/>
  <c r="BP17" i="19"/>
  <c r="BO17" i="19"/>
  <c r="BN17" i="19"/>
  <c r="BM17" i="19"/>
  <c r="BK17" i="19"/>
  <c r="BJ17" i="19"/>
  <c r="BH17" i="19"/>
  <c r="BG17" i="19"/>
  <c r="BF17" i="19"/>
  <c r="BE17" i="19"/>
  <c r="BD17" i="19"/>
  <c r="BC17" i="19"/>
  <c r="BB17" i="19"/>
  <c r="BA17" i="19"/>
  <c r="AM17" i="19"/>
  <c r="AL17" i="19"/>
  <c r="AK17" i="19"/>
  <c r="AJ17" i="19"/>
  <c r="AI17" i="19"/>
  <c r="AH17" i="19"/>
  <c r="AG17" i="19"/>
  <c r="AF17" i="19"/>
  <c r="AE17" i="19"/>
  <c r="AD17" i="19"/>
  <c r="AC17" i="19"/>
  <c r="Z17" i="19"/>
  <c r="W17" i="19"/>
  <c r="V17" i="19"/>
  <c r="U17" i="19"/>
  <c r="CB16" i="19"/>
  <c r="CA16" i="19"/>
  <c r="BZ16" i="19"/>
  <c r="BY16" i="19"/>
  <c r="BX16" i="19"/>
  <c r="BW16" i="19"/>
  <c r="BV16" i="19"/>
  <c r="BU16" i="19"/>
  <c r="BT16" i="19"/>
  <c r="BS16" i="19"/>
  <c r="BR16" i="19"/>
  <c r="BQ16" i="19"/>
  <c r="BP16" i="19"/>
  <c r="BO16" i="19"/>
  <c r="BN16" i="19"/>
  <c r="BM16" i="19"/>
  <c r="BK16" i="19"/>
  <c r="BJ16" i="19"/>
  <c r="BH16" i="19"/>
  <c r="BG16" i="19"/>
  <c r="BF16" i="19"/>
  <c r="BE16" i="19"/>
  <c r="BD16" i="19"/>
  <c r="BC16" i="19"/>
  <c r="BB16" i="19"/>
  <c r="BA16" i="19"/>
  <c r="AM16" i="19"/>
  <c r="AL16" i="19"/>
  <c r="AK16" i="19"/>
  <c r="AJ16" i="19"/>
  <c r="AI16" i="19"/>
  <c r="AH16" i="19"/>
  <c r="AG16" i="19"/>
  <c r="AF16" i="19"/>
  <c r="AE16" i="19"/>
  <c r="AD16" i="19"/>
  <c r="AC16" i="19"/>
  <c r="Z16" i="19"/>
  <c r="W16" i="19"/>
  <c r="V16" i="19"/>
  <c r="U16" i="19"/>
  <c r="CB15" i="19"/>
  <c r="CA15" i="19"/>
  <c r="BZ15" i="19"/>
  <c r="BY15" i="19"/>
  <c r="BX15" i="19"/>
  <c r="BW15" i="19"/>
  <c r="BV15" i="19"/>
  <c r="BU15" i="19"/>
  <c r="BT15" i="19"/>
  <c r="BS15" i="19"/>
  <c r="BR15" i="19"/>
  <c r="BQ15" i="19"/>
  <c r="BP15" i="19"/>
  <c r="BO15" i="19"/>
  <c r="BN15" i="19"/>
  <c r="BM15" i="19"/>
  <c r="BK15" i="19"/>
  <c r="BJ15" i="19"/>
  <c r="BH15" i="19"/>
  <c r="BG15" i="19"/>
  <c r="BF15" i="19"/>
  <c r="BE15" i="19"/>
  <c r="BD15" i="19"/>
  <c r="BC15" i="19"/>
  <c r="BB15" i="19"/>
  <c r="BA15" i="19"/>
  <c r="AM15" i="19"/>
  <c r="AL15" i="19"/>
  <c r="AK15" i="19"/>
  <c r="AJ15" i="19"/>
  <c r="AI15" i="19"/>
  <c r="AH15" i="19"/>
  <c r="AG15" i="19"/>
  <c r="AF15" i="19"/>
  <c r="AE15" i="19"/>
  <c r="AC15" i="19"/>
  <c r="Z15" i="19"/>
  <c r="W15" i="19"/>
  <c r="V15" i="19"/>
  <c r="U15" i="19"/>
  <c r="CB14" i="19"/>
  <c r="CA14" i="19"/>
  <c r="BZ14" i="19"/>
  <c r="BY14" i="19"/>
  <c r="BX14" i="19"/>
  <c r="BW14" i="19"/>
  <c r="BV14" i="19"/>
  <c r="BU14" i="19"/>
  <c r="BT14" i="19"/>
  <c r="BS14" i="19"/>
  <c r="BR14" i="19"/>
  <c r="BQ14" i="19"/>
  <c r="BP14" i="19"/>
  <c r="BO14" i="19"/>
  <c r="BN14" i="19"/>
  <c r="BM14" i="19"/>
  <c r="BK14" i="19"/>
  <c r="BJ14" i="19"/>
  <c r="BH14" i="19"/>
  <c r="BG14" i="19"/>
  <c r="BF14" i="19"/>
  <c r="BE14" i="19"/>
  <c r="BD14" i="19"/>
  <c r="BC14" i="19"/>
  <c r="BB14" i="19"/>
  <c r="BA14" i="19"/>
  <c r="AM14" i="19"/>
  <c r="AL14" i="19"/>
  <c r="AK14" i="19"/>
  <c r="AJ14" i="19"/>
  <c r="AI14" i="19"/>
  <c r="AH14" i="19"/>
  <c r="AG14" i="19"/>
  <c r="AF14" i="19"/>
  <c r="AE14" i="19"/>
  <c r="AD14" i="19"/>
  <c r="AC14" i="19"/>
  <c r="Z14" i="19"/>
  <c r="W14" i="19"/>
  <c r="V14" i="19"/>
  <c r="U14" i="19"/>
  <c r="CB13" i="19"/>
  <c r="CA13" i="19"/>
  <c r="BZ13" i="19"/>
  <c r="BY13" i="19"/>
  <c r="BX13" i="19"/>
  <c r="BW13" i="19"/>
  <c r="BV13" i="19"/>
  <c r="BU13" i="19"/>
  <c r="BT13" i="19"/>
  <c r="BS13" i="19"/>
  <c r="BR13" i="19"/>
  <c r="BQ13" i="19"/>
  <c r="BP13" i="19"/>
  <c r="BO13" i="19"/>
  <c r="BN13" i="19"/>
  <c r="BM13" i="19"/>
  <c r="BK13" i="19"/>
  <c r="BJ13" i="19"/>
  <c r="BH13" i="19"/>
  <c r="BG13" i="19"/>
  <c r="BF13" i="19"/>
  <c r="BE13" i="19"/>
  <c r="BD13" i="19"/>
  <c r="BC13" i="19"/>
  <c r="BB13" i="19"/>
  <c r="BA13" i="19"/>
  <c r="AM13" i="19"/>
  <c r="AL13" i="19"/>
  <c r="AK13" i="19"/>
  <c r="AJ13" i="19"/>
  <c r="AI13" i="19"/>
  <c r="AH13" i="19"/>
  <c r="AG13" i="19"/>
  <c r="AF13" i="19"/>
  <c r="AE13" i="19"/>
  <c r="AD13" i="19"/>
  <c r="AC13" i="19"/>
  <c r="Z13" i="19"/>
  <c r="W13" i="19"/>
  <c r="V13" i="19"/>
  <c r="U13" i="19"/>
  <c r="CB12" i="19"/>
  <c r="CA12" i="19"/>
  <c r="BZ12" i="19"/>
  <c r="BY12" i="19"/>
  <c r="BX12" i="19"/>
  <c r="BW12" i="19"/>
  <c r="BV12" i="19"/>
  <c r="BU12" i="19"/>
  <c r="BT12" i="19"/>
  <c r="BS12" i="19"/>
  <c r="BR12" i="19"/>
  <c r="BQ12" i="19"/>
  <c r="BP12" i="19"/>
  <c r="BO12" i="19"/>
  <c r="BN12" i="19"/>
  <c r="BM12" i="19"/>
  <c r="BK12" i="19"/>
  <c r="BJ12" i="19"/>
  <c r="BH12" i="19"/>
  <c r="BG12" i="19"/>
  <c r="BF12" i="19"/>
  <c r="BE12" i="19"/>
  <c r="BD12" i="19"/>
  <c r="BC12" i="19"/>
  <c r="BB12" i="19"/>
  <c r="BA12" i="19"/>
  <c r="AM12" i="19"/>
  <c r="AL12" i="19"/>
  <c r="AK12" i="19"/>
  <c r="AJ12" i="19"/>
  <c r="AI12" i="19"/>
  <c r="AH12" i="19"/>
  <c r="AG12" i="19"/>
  <c r="AF12" i="19"/>
  <c r="AE12" i="19"/>
  <c r="AD12" i="19"/>
  <c r="AC12" i="19"/>
  <c r="Z12" i="19"/>
  <c r="W12" i="19"/>
  <c r="V12" i="19"/>
  <c r="U12" i="19"/>
  <c r="C47" i="16"/>
  <c r="D47" i="16"/>
  <c r="E47" i="16"/>
  <c r="F47" i="16"/>
  <c r="G47" i="16"/>
  <c r="H47" i="16"/>
  <c r="I47" i="16"/>
  <c r="J47" i="16"/>
  <c r="K47" i="16"/>
  <c r="L47" i="16"/>
  <c r="M47" i="16"/>
  <c r="N47" i="16"/>
  <c r="O47" i="16"/>
  <c r="P47" i="16"/>
  <c r="C48" i="16"/>
  <c r="D48" i="16"/>
  <c r="E48" i="16"/>
  <c r="F48" i="16"/>
  <c r="G48" i="16"/>
  <c r="H48" i="16"/>
  <c r="I48" i="16"/>
  <c r="J48" i="16"/>
  <c r="K48" i="16"/>
  <c r="L48" i="16"/>
  <c r="M48" i="16"/>
  <c r="N48" i="16"/>
  <c r="O48" i="16"/>
  <c r="P48" i="16"/>
  <c r="C49" i="16"/>
  <c r="D49" i="16"/>
  <c r="E49" i="16"/>
  <c r="F49" i="16"/>
  <c r="G49" i="16"/>
  <c r="H49" i="16"/>
  <c r="I49" i="16"/>
  <c r="J49" i="16"/>
  <c r="K49" i="16"/>
  <c r="L49" i="16"/>
  <c r="M49" i="16"/>
  <c r="N49" i="16"/>
  <c r="O49" i="16"/>
  <c r="P49" i="16"/>
  <c r="C50" i="16"/>
  <c r="D50" i="16"/>
  <c r="E50" i="16"/>
  <c r="F50" i="16"/>
  <c r="G50" i="16"/>
  <c r="H50" i="16"/>
  <c r="I50" i="16"/>
  <c r="J50" i="16"/>
  <c r="K50" i="16"/>
  <c r="L50" i="16"/>
  <c r="M50" i="16"/>
  <c r="N50" i="16"/>
  <c r="O50" i="16"/>
  <c r="P50" i="16"/>
  <c r="C51" i="16"/>
  <c r="D51" i="16"/>
  <c r="E51" i="16"/>
  <c r="F51" i="16"/>
  <c r="G51" i="16"/>
  <c r="H51" i="16"/>
  <c r="I51" i="16"/>
  <c r="J51" i="16"/>
  <c r="K51" i="16"/>
  <c r="L51" i="16"/>
  <c r="M51" i="16"/>
  <c r="N51" i="16"/>
  <c r="O51" i="16"/>
  <c r="P51" i="16"/>
  <c r="C52" i="16"/>
  <c r="D52" i="16"/>
  <c r="E52" i="16"/>
  <c r="F52" i="16"/>
  <c r="G52" i="16"/>
  <c r="H52" i="16"/>
  <c r="I52" i="16"/>
  <c r="J52" i="16"/>
  <c r="K52" i="16"/>
  <c r="L52" i="16"/>
  <c r="M52" i="16"/>
  <c r="N52" i="16"/>
  <c r="O52" i="16"/>
  <c r="P52" i="16"/>
  <c r="C53" i="16"/>
  <c r="D53" i="16"/>
  <c r="E53" i="16"/>
  <c r="F53" i="16"/>
  <c r="G53" i="16"/>
  <c r="H53" i="16"/>
  <c r="I53" i="16"/>
  <c r="J53" i="16"/>
  <c r="K53" i="16"/>
  <c r="L53" i="16"/>
  <c r="M53" i="16"/>
  <c r="N53" i="16"/>
  <c r="O53" i="16"/>
  <c r="P53" i="16"/>
  <c r="C54" i="16"/>
  <c r="D54" i="16"/>
  <c r="E54" i="16"/>
  <c r="F54" i="16"/>
  <c r="G54" i="16"/>
  <c r="H54" i="16"/>
  <c r="I54" i="16"/>
  <c r="J54" i="16"/>
  <c r="K54" i="16"/>
  <c r="L54" i="16"/>
  <c r="M54" i="16"/>
  <c r="N54" i="16"/>
  <c r="O54" i="16"/>
  <c r="P54" i="16"/>
  <c r="D46" i="16"/>
  <c r="E46" i="16"/>
  <c r="F46" i="16"/>
  <c r="G46" i="16"/>
  <c r="H46" i="16"/>
  <c r="I46" i="16"/>
  <c r="J46" i="16"/>
  <c r="K46" i="16"/>
  <c r="L46" i="16"/>
  <c r="M46" i="16"/>
  <c r="N46" i="16"/>
  <c r="O46" i="16"/>
  <c r="P46" i="16"/>
  <c r="C46" i="16"/>
  <c r="C42" i="16"/>
  <c r="D42" i="16"/>
  <c r="E42" i="16"/>
  <c r="F42" i="16"/>
  <c r="G42" i="16"/>
  <c r="H42" i="16"/>
  <c r="I42" i="16"/>
  <c r="J42" i="16"/>
  <c r="K42" i="16"/>
  <c r="L42" i="16"/>
  <c r="M42" i="16"/>
  <c r="N42" i="16"/>
  <c r="O42" i="16"/>
  <c r="P42" i="16"/>
  <c r="C43" i="16"/>
  <c r="D43" i="16"/>
  <c r="E43" i="16"/>
  <c r="F43" i="16"/>
  <c r="G43" i="16"/>
  <c r="H43" i="16"/>
  <c r="I43" i="16"/>
  <c r="J43" i="16"/>
  <c r="K43" i="16"/>
  <c r="L43" i="16"/>
  <c r="M43" i="16"/>
  <c r="N43" i="16"/>
  <c r="O43" i="16"/>
  <c r="P43" i="16"/>
  <c r="D41" i="16"/>
  <c r="E41" i="16"/>
  <c r="F41" i="16"/>
  <c r="G41" i="16"/>
  <c r="H41" i="16"/>
  <c r="I41" i="16"/>
  <c r="J41" i="16"/>
  <c r="K41" i="16"/>
  <c r="L41" i="16"/>
  <c r="M41" i="16"/>
  <c r="N41" i="16"/>
  <c r="O41" i="16"/>
  <c r="P41" i="16"/>
  <c r="C41" i="16"/>
  <c r="C38" i="16"/>
  <c r="D38" i="16"/>
  <c r="E38" i="16"/>
  <c r="F38" i="16"/>
  <c r="G38" i="16"/>
  <c r="H38" i="16"/>
  <c r="I38" i="16"/>
  <c r="J38" i="16"/>
  <c r="K38" i="16"/>
  <c r="L38" i="16"/>
  <c r="M38" i="16"/>
  <c r="N38" i="16"/>
  <c r="O38" i="16"/>
  <c r="P38" i="16"/>
  <c r="C39" i="16"/>
  <c r="D39" i="16"/>
  <c r="E39" i="16"/>
  <c r="F39" i="16"/>
  <c r="G39" i="16"/>
  <c r="H39" i="16"/>
  <c r="I39" i="16"/>
  <c r="J39" i="16"/>
  <c r="K39" i="16"/>
  <c r="L39" i="16"/>
  <c r="M39" i="16"/>
  <c r="N39" i="16"/>
  <c r="O39" i="16"/>
  <c r="P39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C37" i="16"/>
  <c r="A47" i="16"/>
  <c r="A48" i="16"/>
  <c r="A49" i="16"/>
  <c r="A50" i="16"/>
  <c r="A51" i="16"/>
  <c r="A52" i="16"/>
  <c r="A53" i="16"/>
  <c r="A54" i="16"/>
  <c r="A46" i="16"/>
  <c r="A42" i="16"/>
  <c r="A43" i="16"/>
  <c r="A41" i="16"/>
  <c r="A38" i="16"/>
  <c r="A39" i="16"/>
  <c r="A37" i="16"/>
  <c r="L13" i="21" l="1"/>
  <c r="L30" i="21"/>
  <c r="W40" i="20"/>
  <c r="Y40" i="20" s="1"/>
  <c r="L27" i="21"/>
  <c r="L21" i="21"/>
  <c r="W38" i="20"/>
  <c r="W26" i="20"/>
  <c r="X26" i="20" s="1"/>
  <c r="W32" i="20"/>
  <c r="X32" i="20" s="1"/>
  <c r="L35" i="21"/>
  <c r="L31" i="21"/>
  <c r="L23" i="21"/>
  <c r="L17" i="21"/>
  <c r="L14" i="21"/>
  <c r="W42" i="20"/>
  <c r="Y42" i="20" s="1"/>
  <c r="W41" i="20"/>
  <c r="X41" i="20" s="1"/>
  <c r="W14" i="20"/>
  <c r="Y14" i="20" s="1"/>
  <c r="L34" i="21"/>
  <c r="Y33" i="20"/>
  <c r="X33" i="20"/>
  <c r="Y38" i="20"/>
  <c r="X38" i="20"/>
  <c r="L10" i="21"/>
  <c r="W20" i="20"/>
  <c r="L38" i="21"/>
  <c r="L20" i="21"/>
  <c r="L16" i="21"/>
  <c r="L11" i="21"/>
  <c r="W12" i="20"/>
  <c r="W16" i="20"/>
  <c r="Y16" i="20" s="1"/>
  <c r="W25" i="20"/>
  <c r="X25" i="20" s="1"/>
  <c r="W21" i="20"/>
  <c r="Y21" i="20" s="1"/>
  <c r="W30" i="20"/>
  <c r="Y30" i="20" s="1"/>
  <c r="W34" i="20"/>
  <c r="L22" i="21"/>
  <c r="W15" i="20"/>
  <c r="X15" i="20" s="1"/>
  <c r="L25" i="21"/>
  <c r="W29" i="20"/>
  <c r="Y29" i="20" s="1"/>
  <c r="L26" i="21"/>
  <c r="L18" i="21"/>
  <c r="W43" i="20"/>
  <c r="Y43" i="20" s="1"/>
  <c r="W39" i="20"/>
  <c r="W36" i="20"/>
  <c r="L28" i="21"/>
  <c r="W19" i="20"/>
  <c r="Y19" i="20" s="1"/>
  <c r="L24" i="21"/>
  <c r="W17" i="20"/>
  <c r="L36" i="21"/>
  <c r="L32" i="21"/>
  <c r="W23" i="20"/>
  <c r="Y23" i="20" s="1"/>
  <c r="L37" i="21"/>
  <c r="L33" i="21"/>
  <c r="L29" i="21"/>
  <c r="L19" i="21"/>
  <c r="L15" i="21"/>
  <c r="L7" i="21"/>
  <c r="W22" i="20"/>
  <c r="Y22" i="20" s="1"/>
  <c r="W37" i="20"/>
  <c r="W27" i="20"/>
  <c r="Y27" i="20" s="1"/>
  <c r="W24" i="20"/>
  <c r="Y24" i="20" s="1"/>
  <c r="W28" i="20"/>
  <c r="X28" i="20" s="1"/>
  <c r="W31" i="20"/>
  <c r="Y31" i="20" s="1"/>
  <c r="W35" i="20"/>
  <c r="Y35" i="20" s="1"/>
  <c r="W18" i="20"/>
  <c r="X18" i="20" s="1"/>
  <c r="Y17" i="20"/>
  <c r="X17" i="20"/>
  <c r="L12" i="21"/>
  <c r="L5" i="21"/>
  <c r="W10" i="20"/>
  <c r="Y10" i="20" s="1"/>
  <c r="W11" i="20"/>
  <c r="Y11" i="20" s="1"/>
  <c r="L6" i="21"/>
  <c r="L9" i="21"/>
  <c r="X12" i="20"/>
  <c r="Y12" i="20"/>
  <c r="X35" i="20"/>
  <c r="Y32" i="20"/>
  <c r="X30" i="20"/>
  <c r="Y26" i="20"/>
  <c r="Q41" i="16"/>
  <c r="C83" i="24"/>
  <c r="C82" i="24"/>
  <c r="C81" i="24"/>
  <c r="B51" i="16" s="1"/>
  <c r="C80" i="24"/>
  <c r="B50" i="16" s="1"/>
  <c r="C79" i="24"/>
  <c r="B48" i="16" s="1"/>
  <c r="C78" i="24"/>
  <c r="B47" i="16" s="1"/>
  <c r="C77" i="24"/>
  <c r="B43" i="16" s="1"/>
  <c r="C76" i="24"/>
  <c r="B42" i="16" s="1"/>
  <c r="C75" i="24"/>
  <c r="B39" i="16" s="1"/>
  <c r="C50" i="24"/>
  <c r="D50" i="24"/>
  <c r="E50" i="24"/>
  <c r="F50" i="24"/>
  <c r="G50" i="24"/>
  <c r="H50" i="24"/>
  <c r="I50" i="24"/>
  <c r="J50" i="24"/>
  <c r="K50" i="24"/>
  <c r="L50" i="24"/>
  <c r="M50" i="24"/>
  <c r="N50" i="24"/>
  <c r="O50" i="24"/>
  <c r="P50" i="24"/>
  <c r="C51" i="24"/>
  <c r="D51" i="24"/>
  <c r="E51" i="24"/>
  <c r="F51" i="24"/>
  <c r="G51" i="24"/>
  <c r="H51" i="24"/>
  <c r="I51" i="24"/>
  <c r="J51" i="24"/>
  <c r="K51" i="24"/>
  <c r="L51" i="24"/>
  <c r="M51" i="24"/>
  <c r="N51" i="24"/>
  <c r="O51" i="24"/>
  <c r="P51" i="24"/>
  <c r="C52" i="24"/>
  <c r="D52" i="24"/>
  <c r="E52" i="24"/>
  <c r="F52" i="24"/>
  <c r="G52" i="24"/>
  <c r="H52" i="24"/>
  <c r="I52" i="24"/>
  <c r="J52" i="24"/>
  <c r="K52" i="24"/>
  <c r="L52" i="24"/>
  <c r="M52" i="24"/>
  <c r="N52" i="24"/>
  <c r="O52" i="24"/>
  <c r="P52" i="24"/>
  <c r="C53" i="24"/>
  <c r="D53" i="24"/>
  <c r="E53" i="24"/>
  <c r="F53" i="24"/>
  <c r="G53" i="24"/>
  <c r="H53" i="24"/>
  <c r="I53" i="24"/>
  <c r="J53" i="24"/>
  <c r="K53" i="24"/>
  <c r="L53" i="24"/>
  <c r="M53" i="24"/>
  <c r="N53" i="24"/>
  <c r="O53" i="24"/>
  <c r="P53" i="24"/>
  <c r="C54" i="24"/>
  <c r="D54" i="24"/>
  <c r="E54" i="24"/>
  <c r="F54" i="24"/>
  <c r="G54" i="24"/>
  <c r="H54" i="24"/>
  <c r="I54" i="24"/>
  <c r="J54" i="24"/>
  <c r="K54" i="24"/>
  <c r="L54" i="24"/>
  <c r="M54" i="24"/>
  <c r="N54" i="24"/>
  <c r="O54" i="24"/>
  <c r="P54" i="24"/>
  <c r="C55" i="24"/>
  <c r="D55" i="24"/>
  <c r="E55" i="24"/>
  <c r="F55" i="24"/>
  <c r="G55" i="24"/>
  <c r="H55" i="24"/>
  <c r="I55" i="24"/>
  <c r="J55" i="24"/>
  <c r="K55" i="24"/>
  <c r="L55" i="24"/>
  <c r="M55" i="24"/>
  <c r="N55" i="24"/>
  <c r="O55" i="24"/>
  <c r="P55" i="24"/>
  <c r="C56" i="24"/>
  <c r="D56" i="24"/>
  <c r="E56" i="24"/>
  <c r="F56" i="24"/>
  <c r="G56" i="24"/>
  <c r="H56" i="24"/>
  <c r="I56" i="24"/>
  <c r="J56" i="24"/>
  <c r="K56" i="24"/>
  <c r="L56" i="24"/>
  <c r="M56" i="24"/>
  <c r="N56" i="24"/>
  <c r="O56" i="24"/>
  <c r="P56" i="24"/>
  <c r="C57" i="24"/>
  <c r="D57" i="24"/>
  <c r="E57" i="24"/>
  <c r="F57" i="24"/>
  <c r="G57" i="24"/>
  <c r="H57" i="24"/>
  <c r="I57" i="24"/>
  <c r="J57" i="24"/>
  <c r="K57" i="24"/>
  <c r="L57" i="24"/>
  <c r="M57" i="24"/>
  <c r="N57" i="24"/>
  <c r="O57" i="24"/>
  <c r="P57" i="24"/>
  <c r="D49" i="24"/>
  <c r="E49" i="24"/>
  <c r="F49" i="24"/>
  <c r="G49" i="24"/>
  <c r="H49" i="24"/>
  <c r="I49" i="24"/>
  <c r="J49" i="24"/>
  <c r="K49" i="24"/>
  <c r="L49" i="24"/>
  <c r="M49" i="24"/>
  <c r="N49" i="24"/>
  <c r="O49" i="24"/>
  <c r="P49" i="24"/>
  <c r="C49" i="24"/>
  <c r="A50" i="24"/>
  <c r="A51" i="24"/>
  <c r="A52" i="24"/>
  <c r="A53" i="24"/>
  <c r="A54" i="24"/>
  <c r="A55" i="24"/>
  <c r="A56" i="24"/>
  <c r="A57" i="24"/>
  <c r="A49" i="24"/>
  <c r="B50" i="24"/>
  <c r="B51" i="24"/>
  <c r="B52" i="24"/>
  <c r="B53" i="24"/>
  <c r="B54" i="24"/>
  <c r="B55" i="24"/>
  <c r="B56" i="24"/>
  <c r="B57" i="24"/>
  <c r="B49" i="24"/>
  <c r="A45" i="24"/>
  <c r="A46" i="24"/>
  <c r="A44" i="24"/>
  <c r="B45" i="24"/>
  <c r="B46" i="24"/>
  <c r="B44" i="24"/>
  <c r="C45" i="24"/>
  <c r="D45" i="24"/>
  <c r="E45" i="24"/>
  <c r="F45" i="24"/>
  <c r="G45" i="24"/>
  <c r="H45" i="24"/>
  <c r="I45" i="24"/>
  <c r="J45" i="24"/>
  <c r="K45" i="24"/>
  <c r="L45" i="24"/>
  <c r="M45" i="24"/>
  <c r="N45" i="24"/>
  <c r="O45" i="24"/>
  <c r="P45" i="24"/>
  <c r="C46" i="24"/>
  <c r="D46" i="24"/>
  <c r="E46" i="24"/>
  <c r="F46" i="24"/>
  <c r="G46" i="24"/>
  <c r="H46" i="24"/>
  <c r="I46" i="24"/>
  <c r="J46" i="24"/>
  <c r="K46" i="24"/>
  <c r="L46" i="24"/>
  <c r="M46" i="24"/>
  <c r="N46" i="24"/>
  <c r="O46" i="24"/>
  <c r="P46" i="24"/>
  <c r="D44" i="24"/>
  <c r="E44" i="24"/>
  <c r="F44" i="24"/>
  <c r="G44" i="24"/>
  <c r="H44" i="24"/>
  <c r="I44" i="24"/>
  <c r="J44" i="24"/>
  <c r="K44" i="24"/>
  <c r="L44" i="24"/>
  <c r="M44" i="24"/>
  <c r="N44" i="24"/>
  <c r="O44" i="24"/>
  <c r="P44" i="24"/>
  <c r="C44" i="24"/>
  <c r="C41" i="24"/>
  <c r="D41" i="24"/>
  <c r="E41" i="24"/>
  <c r="F41" i="24"/>
  <c r="G41" i="24"/>
  <c r="H41" i="24"/>
  <c r="I41" i="24"/>
  <c r="J41" i="24"/>
  <c r="K41" i="24"/>
  <c r="L41" i="24"/>
  <c r="M41" i="24"/>
  <c r="N41" i="24"/>
  <c r="O41" i="24"/>
  <c r="P41" i="24"/>
  <c r="C42" i="24"/>
  <c r="D42" i="24"/>
  <c r="E42" i="24"/>
  <c r="F42" i="24"/>
  <c r="G42" i="24"/>
  <c r="H42" i="24"/>
  <c r="I42" i="24"/>
  <c r="J42" i="24"/>
  <c r="K42" i="24"/>
  <c r="L42" i="24"/>
  <c r="M42" i="24"/>
  <c r="N42" i="24"/>
  <c r="O42" i="24"/>
  <c r="P42" i="24"/>
  <c r="D40" i="24"/>
  <c r="E40" i="24"/>
  <c r="F40" i="24"/>
  <c r="G40" i="24"/>
  <c r="H40" i="24"/>
  <c r="I40" i="24"/>
  <c r="J40" i="24"/>
  <c r="K40" i="24"/>
  <c r="L40" i="24"/>
  <c r="M40" i="24"/>
  <c r="N40" i="24"/>
  <c r="O40" i="24"/>
  <c r="P40" i="24"/>
  <c r="C40" i="24"/>
  <c r="B41" i="24"/>
  <c r="B42" i="24"/>
  <c r="B40" i="24"/>
  <c r="A41" i="24"/>
  <c r="A42" i="24"/>
  <c r="A40" i="24"/>
  <c r="Y28" i="20" l="1"/>
  <c r="X14" i="20"/>
  <c r="Y41" i="20"/>
  <c r="X19" i="20"/>
  <c r="X42" i="20"/>
  <c r="X43" i="20"/>
  <c r="X16" i="20"/>
  <c r="X40" i="20"/>
  <c r="Y25" i="20"/>
  <c r="X29" i="20"/>
  <c r="X20" i="20"/>
  <c r="Y20" i="20"/>
  <c r="Y15" i="20"/>
  <c r="X23" i="20"/>
  <c r="X31" i="20"/>
  <c r="X22" i="20"/>
  <c r="Y36" i="20"/>
  <c r="X36" i="20"/>
  <c r="X21" i="20"/>
  <c r="X24" i="20"/>
  <c r="X39" i="20"/>
  <c r="Y39" i="20"/>
  <c r="Y37" i="20"/>
  <c r="X37" i="20"/>
  <c r="Y34" i="20"/>
  <c r="X34" i="20"/>
  <c r="X27" i="20"/>
  <c r="Y18" i="20"/>
  <c r="X10" i="20"/>
  <c r="X11" i="20"/>
  <c r="CF27" i="5"/>
  <c r="CE27" i="5"/>
  <c r="CD27" i="5"/>
  <c r="CC27" i="5"/>
  <c r="CB27" i="5"/>
  <c r="CA27" i="5"/>
  <c r="BZ27" i="5"/>
  <c r="BY27" i="5"/>
  <c r="BX27" i="5"/>
  <c r="BW27" i="5"/>
  <c r="BV27" i="5"/>
  <c r="BU27" i="5"/>
  <c r="BT27" i="5"/>
  <c r="BS27" i="5"/>
  <c r="BR27" i="5"/>
  <c r="BQ27" i="5"/>
  <c r="BO27" i="5"/>
  <c r="BN27" i="5"/>
  <c r="BM27" i="5"/>
  <c r="BK27" i="5"/>
  <c r="BJ27" i="5"/>
  <c r="BI27" i="5"/>
  <c r="BH27" i="5"/>
  <c r="BG27" i="5"/>
  <c r="BF27" i="5"/>
  <c r="BE27" i="5"/>
  <c r="BD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F27" i="5"/>
  <c r="AC27" i="5"/>
  <c r="AB27" i="5"/>
  <c r="AA27" i="5"/>
  <c r="CF26" i="5"/>
  <c r="CE26" i="5"/>
  <c r="CD26" i="5"/>
  <c r="CC26" i="5"/>
  <c r="CB26" i="5"/>
  <c r="CA26" i="5"/>
  <c r="BZ26" i="5"/>
  <c r="BY26" i="5"/>
  <c r="BX26" i="5"/>
  <c r="BW26" i="5"/>
  <c r="BV26" i="5"/>
  <c r="BU26" i="5"/>
  <c r="BT26" i="5"/>
  <c r="BS26" i="5"/>
  <c r="BR26" i="5"/>
  <c r="BQ26" i="5"/>
  <c r="BO26" i="5"/>
  <c r="BN26" i="5"/>
  <c r="BM26" i="5"/>
  <c r="BK26" i="5"/>
  <c r="BJ26" i="5"/>
  <c r="BI26" i="5"/>
  <c r="BH26" i="5"/>
  <c r="BG26" i="5"/>
  <c r="BF26" i="5"/>
  <c r="BE26" i="5"/>
  <c r="BD26" i="5"/>
  <c r="AX26" i="5"/>
  <c r="AW26" i="5"/>
  <c r="AV26" i="5"/>
  <c r="AU26" i="5"/>
  <c r="AT26" i="5"/>
  <c r="AS26" i="5"/>
  <c r="AR26" i="5"/>
  <c r="AQ26" i="5"/>
  <c r="AP26" i="5"/>
  <c r="AO26" i="5"/>
  <c r="AN26" i="5"/>
  <c r="AM26" i="5"/>
  <c r="AL26" i="5"/>
  <c r="AK26" i="5"/>
  <c r="AJ26" i="5"/>
  <c r="AI26" i="5"/>
  <c r="AF26" i="5"/>
  <c r="AC26" i="5"/>
  <c r="AB26" i="5"/>
  <c r="AA26" i="5"/>
  <c r="CF25" i="5"/>
  <c r="CE25" i="5"/>
  <c r="CD25" i="5"/>
  <c r="CC25" i="5"/>
  <c r="CB25" i="5"/>
  <c r="CA25" i="5"/>
  <c r="BZ25" i="5"/>
  <c r="BY25" i="5"/>
  <c r="BX25" i="5"/>
  <c r="BW25" i="5"/>
  <c r="BV25" i="5"/>
  <c r="BU25" i="5"/>
  <c r="BT25" i="5"/>
  <c r="BS25" i="5"/>
  <c r="BR25" i="5"/>
  <c r="BQ25" i="5"/>
  <c r="BO25" i="5"/>
  <c r="BN25" i="5"/>
  <c r="BM25" i="5"/>
  <c r="BK25" i="5"/>
  <c r="BJ25" i="5"/>
  <c r="BI25" i="5"/>
  <c r="BH25" i="5"/>
  <c r="BG25" i="5"/>
  <c r="BF25" i="5"/>
  <c r="BE25" i="5"/>
  <c r="BD25" i="5"/>
  <c r="AW25" i="5"/>
  <c r="AV25" i="5"/>
  <c r="AU25" i="5"/>
  <c r="AT25" i="5"/>
  <c r="AS25" i="5"/>
  <c r="AR25" i="5"/>
  <c r="AQ25" i="5"/>
  <c r="AP25" i="5"/>
  <c r="AO25" i="5"/>
  <c r="AN25" i="5"/>
  <c r="AM25" i="5"/>
  <c r="AL25" i="5"/>
  <c r="AK25" i="5"/>
  <c r="AJ25" i="5"/>
  <c r="AI25" i="5"/>
  <c r="AF25" i="5"/>
  <c r="AC25" i="5"/>
  <c r="AB25" i="5"/>
  <c r="AA25" i="5"/>
  <c r="CF24" i="5"/>
  <c r="CE24" i="5"/>
  <c r="CD24" i="5"/>
  <c r="CC24" i="5"/>
  <c r="CB24" i="5"/>
  <c r="CA24" i="5"/>
  <c r="BZ24" i="5"/>
  <c r="BY24" i="5"/>
  <c r="BX24" i="5"/>
  <c r="BW24" i="5"/>
  <c r="BV24" i="5"/>
  <c r="BU24" i="5"/>
  <c r="BT24" i="5"/>
  <c r="BS24" i="5"/>
  <c r="BR24" i="5"/>
  <c r="BQ24" i="5"/>
  <c r="BO24" i="5"/>
  <c r="BN24" i="5"/>
  <c r="BM24" i="5"/>
  <c r="BK24" i="5"/>
  <c r="BJ24" i="5"/>
  <c r="BI24" i="5"/>
  <c r="BH24" i="5"/>
  <c r="BG24" i="5"/>
  <c r="BF24" i="5"/>
  <c r="BE24" i="5"/>
  <c r="BD24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F24" i="5"/>
  <c r="AC24" i="5"/>
  <c r="AB24" i="5"/>
  <c r="AA24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O23" i="5"/>
  <c r="BN23" i="5"/>
  <c r="BM23" i="5"/>
  <c r="BK23" i="5"/>
  <c r="BJ23" i="5"/>
  <c r="BI23" i="5"/>
  <c r="BH23" i="5"/>
  <c r="BG23" i="5"/>
  <c r="BF23" i="5"/>
  <c r="BE23" i="5"/>
  <c r="BD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F23" i="5"/>
  <c r="AC23" i="5"/>
  <c r="AB23" i="5"/>
  <c r="AA23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Q22" i="5"/>
  <c r="BO22" i="5"/>
  <c r="BN22" i="5"/>
  <c r="BM22" i="5"/>
  <c r="BK22" i="5"/>
  <c r="BJ22" i="5"/>
  <c r="BI22" i="5"/>
  <c r="BH22" i="5"/>
  <c r="BG22" i="5"/>
  <c r="BF22" i="5"/>
  <c r="BE22" i="5"/>
  <c r="BD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F22" i="5"/>
  <c r="AC22" i="5"/>
  <c r="AB22" i="5"/>
  <c r="AA22" i="5"/>
  <c r="CF21" i="5"/>
  <c r="CE21" i="5"/>
  <c r="CD21" i="5"/>
  <c r="CC21" i="5"/>
  <c r="CB21" i="5"/>
  <c r="CA21" i="5"/>
  <c r="BZ21" i="5"/>
  <c r="BY21" i="5"/>
  <c r="BX21" i="5"/>
  <c r="BW21" i="5"/>
  <c r="BV21" i="5"/>
  <c r="BU21" i="5"/>
  <c r="BT21" i="5"/>
  <c r="BS21" i="5"/>
  <c r="BR21" i="5"/>
  <c r="BQ21" i="5"/>
  <c r="BO21" i="5"/>
  <c r="BN21" i="5"/>
  <c r="BM21" i="5"/>
  <c r="BK21" i="5"/>
  <c r="BJ21" i="5"/>
  <c r="BI21" i="5"/>
  <c r="BH21" i="5"/>
  <c r="BG21" i="5"/>
  <c r="BF21" i="5"/>
  <c r="BE21" i="5"/>
  <c r="BD21" i="5"/>
  <c r="AX21" i="5"/>
  <c r="AW21" i="5"/>
  <c r="AV21" i="5"/>
  <c r="AU21" i="5"/>
  <c r="AT21" i="5"/>
  <c r="AS21" i="5"/>
  <c r="AR21" i="5"/>
  <c r="AQ21" i="5"/>
  <c r="AP21" i="5"/>
  <c r="AO21" i="5"/>
  <c r="AN21" i="5"/>
  <c r="AM21" i="5"/>
  <c r="AL21" i="5"/>
  <c r="AK21" i="5"/>
  <c r="AJ21" i="5"/>
  <c r="AI21" i="5"/>
  <c r="AF21" i="5"/>
  <c r="AC21" i="5"/>
  <c r="AB21" i="5"/>
  <c r="AA21" i="5"/>
  <c r="CF20" i="5"/>
  <c r="CE20" i="5"/>
  <c r="CD20" i="5"/>
  <c r="CC20" i="5"/>
  <c r="CB20" i="5"/>
  <c r="CA20" i="5"/>
  <c r="BZ20" i="5"/>
  <c r="BY20" i="5"/>
  <c r="BX20" i="5"/>
  <c r="BW20" i="5"/>
  <c r="BV20" i="5"/>
  <c r="BU20" i="5"/>
  <c r="BT20" i="5"/>
  <c r="BS20" i="5"/>
  <c r="BR20" i="5"/>
  <c r="BQ20" i="5"/>
  <c r="BO20" i="5"/>
  <c r="BN20" i="5"/>
  <c r="BM20" i="5"/>
  <c r="BK20" i="5"/>
  <c r="BJ20" i="5"/>
  <c r="BI20" i="5"/>
  <c r="BH20" i="5"/>
  <c r="BG20" i="5"/>
  <c r="BF20" i="5"/>
  <c r="BE20" i="5"/>
  <c r="BD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F20" i="5"/>
  <c r="AC20" i="5"/>
  <c r="AB20" i="5"/>
  <c r="AA20" i="5"/>
  <c r="CF19" i="5"/>
  <c r="CE19" i="5"/>
  <c r="CD19" i="5"/>
  <c r="CC19" i="5"/>
  <c r="CB19" i="5"/>
  <c r="CA19" i="5"/>
  <c r="BZ19" i="5"/>
  <c r="BY19" i="5"/>
  <c r="BX19" i="5"/>
  <c r="BW19" i="5"/>
  <c r="BV19" i="5"/>
  <c r="BU19" i="5"/>
  <c r="BT19" i="5"/>
  <c r="BS19" i="5"/>
  <c r="BR19" i="5"/>
  <c r="BQ19" i="5"/>
  <c r="BO19" i="5"/>
  <c r="BN19" i="5"/>
  <c r="BM19" i="5"/>
  <c r="BK19" i="5"/>
  <c r="BJ19" i="5"/>
  <c r="BI19" i="5"/>
  <c r="BH19" i="5"/>
  <c r="BG19" i="5"/>
  <c r="BF19" i="5"/>
  <c r="BE19" i="5"/>
  <c r="BD19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AK19" i="5"/>
  <c r="AJ19" i="5"/>
  <c r="AI19" i="5"/>
  <c r="AF19" i="5"/>
  <c r="AC19" i="5"/>
  <c r="AB19" i="5"/>
  <c r="AA19" i="5"/>
  <c r="CF18" i="5"/>
  <c r="CE18" i="5"/>
  <c r="CD18" i="5"/>
  <c r="CC18" i="5"/>
  <c r="CB18" i="5"/>
  <c r="CA18" i="5"/>
  <c r="BZ18" i="5"/>
  <c r="BY18" i="5"/>
  <c r="BX18" i="5"/>
  <c r="BW18" i="5"/>
  <c r="BV18" i="5"/>
  <c r="BU18" i="5"/>
  <c r="BT18" i="5"/>
  <c r="BS18" i="5"/>
  <c r="BR18" i="5"/>
  <c r="BQ18" i="5"/>
  <c r="BO18" i="5"/>
  <c r="BN18" i="5"/>
  <c r="BM18" i="5"/>
  <c r="BK18" i="5"/>
  <c r="BJ18" i="5"/>
  <c r="BI18" i="5"/>
  <c r="BH18" i="5"/>
  <c r="BG18" i="5"/>
  <c r="BF18" i="5"/>
  <c r="BE18" i="5"/>
  <c r="BD18" i="5"/>
  <c r="AX18" i="5"/>
  <c r="AW18" i="5"/>
  <c r="AV18" i="5"/>
  <c r="AU18" i="5"/>
  <c r="AT18" i="5"/>
  <c r="AS18" i="5"/>
  <c r="AR18" i="5"/>
  <c r="AQ18" i="5"/>
  <c r="AP18" i="5"/>
  <c r="AO18" i="5"/>
  <c r="AN18" i="5"/>
  <c r="AM18" i="5"/>
  <c r="AL18" i="5"/>
  <c r="AK18" i="5"/>
  <c r="AJ18" i="5"/>
  <c r="AI18" i="5"/>
  <c r="AF18" i="5"/>
  <c r="AC18" i="5"/>
  <c r="AB18" i="5"/>
  <c r="AA18" i="5"/>
  <c r="CF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O17" i="5"/>
  <c r="BN17" i="5"/>
  <c r="BM17" i="5"/>
  <c r="BK17" i="5"/>
  <c r="BJ17" i="5"/>
  <c r="BI17" i="5"/>
  <c r="BH17" i="5"/>
  <c r="BG17" i="5"/>
  <c r="BF17" i="5"/>
  <c r="BE17" i="5"/>
  <c r="BD17" i="5"/>
  <c r="AX17" i="5"/>
  <c r="AW17" i="5"/>
  <c r="AV17" i="5"/>
  <c r="AU17" i="5"/>
  <c r="AT17" i="5"/>
  <c r="AS17" i="5"/>
  <c r="AR17" i="5"/>
  <c r="AQ17" i="5"/>
  <c r="AP17" i="5"/>
  <c r="AO17" i="5"/>
  <c r="AN17" i="5"/>
  <c r="AM17" i="5"/>
  <c r="AL17" i="5"/>
  <c r="AK17" i="5"/>
  <c r="AJ17" i="5"/>
  <c r="AI17" i="5"/>
  <c r="AF17" i="5"/>
  <c r="AC17" i="5"/>
  <c r="AB17" i="5"/>
  <c r="AA17" i="5"/>
  <c r="CF16" i="5"/>
  <c r="CE16" i="5"/>
  <c r="CD16" i="5"/>
  <c r="CC16" i="5"/>
  <c r="CB16" i="5"/>
  <c r="CA16" i="5"/>
  <c r="BZ16" i="5"/>
  <c r="BY16" i="5"/>
  <c r="BX16" i="5"/>
  <c r="BW16" i="5"/>
  <c r="BV16" i="5"/>
  <c r="BU16" i="5"/>
  <c r="BT16" i="5"/>
  <c r="BS16" i="5"/>
  <c r="BR16" i="5"/>
  <c r="BQ16" i="5"/>
  <c r="BO16" i="5"/>
  <c r="BN16" i="5"/>
  <c r="BM16" i="5"/>
  <c r="BK16" i="5"/>
  <c r="BJ16" i="5"/>
  <c r="BI16" i="5"/>
  <c r="BH16" i="5"/>
  <c r="BG16" i="5"/>
  <c r="BF16" i="5"/>
  <c r="BE16" i="5"/>
  <c r="BD16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F16" i="5"/>
  <c r="AC16" i="5"/>
  <c r="AB16" i="5"/>
  <c r="AA16" i="5"/>
  <c r="CF15" i="5"/>
  <c r="CE15" i="5"/>
  <c r="CD15" i="5"/>
  <c r="CC15" i="5"/>
  <c r="CB15" i="5"/>
  <c r="CA15" i="5"/>
  <c r="BZ15" i="5"/>
  <c r="BY15" i="5"/>
  <c r="BX15" i="5"/>
  <c r="BW15" i="5"/>
  <c r="BV15" i="5"/>
  <c r="BU15" i="5"/>
  <c r="BT15" i="5"/>
  <c r="BS15" i="5"/>
  <c r="BR15" i="5"/>
  <c r="BQ15" i="5"/>
  <c r="BO15" i="5"/>
  <c r="BN15" i="5"/>
  <c r="BM15" i="5"/>
  <c r="BK15" i="5"/>
  <c r="BJ15" i="5"/>
  <c r="BI15" i="5"/>
  <c r="BH15" i="5"/>
  <c r="BG15" i="5"/>
  <c r="BF15" i="5"/>
  <c r="BE15" i="5"/>
  <c r="BD15" i="5"/>
  <c r="AX15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F15" i="5"/>
  <c r="AC15" i="5"/>
  <c r="AB15" i="5"/>
  <c r="AA15" i="5"/>
  <c r="CF14" i="5"/>
  <c r="CE14" i="5"/>
  <c r="CD14" i="5"/>
  <c r="CC14" i="5"/>
  <c r="CB14" i="5"/>
  <c r="CA14" i="5"/>
  <c r="BZ14" i="5"/>
  <c r="BY14" i="5"/>
  <c r="BX14" i="5"/>
  <c r="BW14" i="5"/>
  <c r="BV14" i="5"/>
  <c r="BU14" i="5"/>
  <c r="BT14" i="5"/>
  <c r="BS14" i="5"/>
  <c r="BR14" i="5"/>
  <c r="BQ14" i="5"/>
  <c r="BO14" i="5"/>
  <c r="BN14" i="5"/>
  <c r="BM14" i="5"/>
  <c r="BK14" i="5"/>
  <c r="BJ14" i="5"/>
  <c r="BI14" i="5"/>
  <c r="BH14" i="5"/>
  <c r="BG14" i="5"/>
  <c r="BF14" i="5"/>
  <c r="BE14" i="5"/>
  <c r="BD14" i="5"/>
  <c r="AX14" i="5"/>
  <c r="AW14" i="5"/>
  <c r="AV14" i="5"/>
  <c r="AU14" i="5"/>
  <c r="AT14" i="5"/>
  <c r="AS14" i="5"/>
  <c r="AR14" i="5"/>
  <c r="AQ14" i="5"/>
  <c r="AP14" i="5"/>
  <c r="AO14" i="5"/>
  <c r="AN14" i="5"/>
  <c r="AM14" i="5"/>
  <c r="AL14" i="5"/>
  <c r="AK14" i="5"/>
  <c r="AJ14" i="5"/>
  <c r="AI14" i="5"/>
  <c r="AF14" i="5"/>
  <c r="AC14" i="5"/>
  <c r="AB14" i="5"/>
  <c r="AA14" i="5"/>
  <c r="CF13" i="5"/>
  <c r="CF7" i="5" s="1"/>
  <c r="CE13" i="5"/>
  <c r="CE7" i="5" s="1"/>
  <c r="CD13" i="5"/>
  <c r="CD7" i="5" s="1"/>
  <c r="CC13" i="5"/>
  <c r="CC7" i="5" s="1"/>
  <c r="CB13" i="5"/>
  <c r="CB7" i="5" s="1"/>
  <c r="CA13" i="5"/>
  <c r="CA7" i="5" s="1"/>
  <c r="BZ13" i="5"/>
  <c r="BZ7" i="5" s="1"/>
  <c r="BY13" i="5"/>
  <c r="BY7" i="5" s="1"/>
  <c r="BX13" i="5"/>
  <c r="BX7" i="5" s="1"/>
  <c r="BW13" i="5"/>
  <c r="BW7" i="5" s="1"/>
  <c r="BV13" i="5"/>
  <c r="BV7" i="5" s="1"/>
  <c r="BU13" i="5"/>
  <c r="BU7" i="5" s="1"/>
  <c r="BT13" i="5"/>
  <c r="BT7" i="5" s="1"/>
  <c r="BS13" i="5"/>
  <c r="BS7" i="5" s="1"/>
  <c r="BR13" i="5"/>
  <c r="BR7" i="5" s="1"/>
  <c r="BQ13" i="5"/>
  <c r="BQ7" i="5" s="1"/>
  <c r="BO13" i="5"/>
  <c r="BO7" i="5" s="1"/>
  <c r="BN13" i="5"/>
  <c r="BN7" i="5" s="1"/>
  <c r="BM13" i="5"/>
  <c r="BM7" i="5" s="1"/>
  <c r="BK13" i="5"/>
  <c r="BK7" i="5" s="1"/>
  <c r="BJ13" i="5"/>
  <c r="BJ7" i="5" s="1"/>
  <c r="BI13" i="5"/>
  <c r="BI7" i="5" s="1"/>
  <c r="BH13" i="5"/>
  <c r="BH7" i="5" s="1"/>
  <c r="BG13" i="5"/>
  <c r="BG7" i="5" s="1"/>
  <c r="BF13" i="5"/>
  <c r="BF7" i="5" s="1"/>
  <c r="BE13" i="5"/>
  <c r="BE7" i="5" s="1"/>
  <c r="BD13" i="5"/>
  <c r="BD7" i="5" s="1"/>
  <c r="AW13" i="5"/>
  <c r="AV13" i="5"/>
  <c r="AU13" i="5"/>
  <c r="AT13" i="5"/>
  <c r="AS13" i="5"/>
  <c r="AR13" i="5"/>
  <c r="AQ13" i="5"/>
  <c r="AP13" i="5"/>
  <c r="AO13" i="5"/>
  <c r="AN13" i="5"/>
  <c r="AM13" i="5"/>
  <c r="AL13" i="5"/>
  <c r="AK13" i="5"/>
  <c r="AJ13" i="5"/>
  <c r="L7" i="5" s="1"/>
  <c r="AI13" i="5"/>
  <c r="AF13" i="5"/>
  <c r="AC13" i="5"/>
  <c r="AB13" i="5"/>
  <c r="AA13" i="5"/>
  <c r="C5" i="16" l="1"/>
  <c r="D5" i="16"/>
  <c r="E5" i="16"/>
  <c r="F5" i="16"/>
  <c r="G5" i="16"/>
  <c r="H5" i="16"/>
  <c r="I5" i="16"/>
  <c r="J5" i="16"/>
  <c r="K5" i="16"/>
  <c r="L5" i="16"/>
  <c r="M5" i="16"/>
  <c r="N5" i="16"/>
  <c r="O5" i="16"/>
  <c r="P5" i="16"/>
  <c r="C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C7" i="16"/>
  <c r="D7" i="16"/>
  <c r="E7" i="16"/>
  <c r="F7" i="16"/>
  <c r="G7" i="16"/>
  <c r="H7" i="16"/>
  <c r="I7" i="16"/>
  <c r="J7" i="16"/>
  <c r="K7" i="16"/>
  <c r="L7" i="16"/>
  <c r="M7" i="16"/>
  <c r="N7" i="16"/>
  <c r="O7" i="16"/>
  <c r="P7" i="16"/>
  <c r="C8" i="16"/>
  <c r="D8" i="16"/>
  <c r="E8" i="16"/>
  <c r="F8" i="16"/>
  <c r="G8" i="16"/>
  <c r="H8" i="16"/>
  <c r="I8" i="16"/>
  <c r="J8" i="16"/>
  <c r="K8" i="16"/>
  <c r="L8" i="16"/>
  <c r="M8" i="16"/>
  <c r="N8" i="16"/>
  <c r="O8" i="16"/>
  <c r="P8" i="16"/>
  <c r="C9" i="16"/>
  <c r="D9" i="16"/>
  <c r="E9" i="16"/>
  <c r="F9" i="16"/>
  <c r="G9" i="16"/>
  <c r="H9" i="16"/>
  <c r="I9" i="16"/>
  <c r="J9" i="16"/>
  <c r="K9" i="16"/>
  <c r="L9" i="16"/>
  <c r="M9" i="16"/>
  <c r="N9" i="16"/>
  <c r="O9" i="16"/>
  <c r="P9" i="16"/>
  <c r="C10" i="16"/>
  <c r="D10" i="16"/>
  <c r="E10" i="16"/>
  <c r="F10" i="16"/>
  <c r="G10" i="16"/>
  <c r="H10" i="16"/>
  <c r="I10" i="16"/>
  <c r="J10" i="16"/>
  <c r="K10" i="16"/>
  <c r="L10" i="16"/>
  <c r="M10" i="16"/>
  <c r="N10" i="16"/>
  <c r="O10" i="16"/>
  <c r="P10" i="16"/>
  <c r="C11" i="16"/>
  <c r="D11" i="16"/>
  <c r="E11" i="16"/>
  <c r="F11" i="16"/>
  <c r="G11" i="16"/>
  <c r="H11" i="16"/>
  <c r="I11" i="16"/>
  <c r="J11" i="16"/>
  <c r="K11" i="16"/>
  <c r="L11" i="16"/>
  <c r="M11" i="16"/>
  <c r="N11" i="16"/>
  <c r="O11" i="16"/>
  <c r="P11" i="16"/>
  <c r="C12" i="16"/>
  <c r="D12" i="16"/>
  <c r="E12" i="16"/>
  <c r="F12" i="16"/>
  <c r="G12" i="16"/>
  <c r="H12" i="16"/>
  <c r="I12" i="16"/>
  <c r="J12" i="16"/>
  <c r="K12" i="16"/>
  <c r="L12" i="16"/>
  <c r="M12" i="16"/>
  <c r="N12" i="16"/>
  <c r="O12" i="16"/>
  <c r="P12" i="16"/>
  <c r="C13" i="16"/>
  <c r="D13" i="16"/>
  <c r="E13" i="16"/>
  <c r="F13" i="16"/>
  <c r="G13" i="16"/>
  <c r="H13" i="16"/>
  <c r="I13" i="16"/>
  <c r="J13" i="16"/>
  <c r="K13" i="16"/>
  <c r="L13" i="16"/>
  <c r="M13" i="16"/>
  <c r="N13" i="16"/>
  <c r="O13" i="16"/>
  <c r="P13" i="16"/>
  <c r="C14" i="16"/>
  <c r="D14" i="16"/>
  <c r="E14" i="16"/>
  <c r="F14" i="16"/>
  <c r="G14" i="16"/>
  <c r="H14" i="16"/>
  <c r="I14" i="16"/>
  <c r="J14" i="16"/>
  <c r="K14" i="16"/>
  <c r="L14" i="16"/>
  <c r="M14" i="16"/>
  <c r="N14" i="16"/>
  <c r="O14" i="16"/>
  <c r="P14" i="16"/>
  <c r="C15" i="16"/>
  <c r="D15" i="16"/>
  <c r="E15" i="16"/>
  <c r="F15" i="16"/>
  <c r="G15" i="16"/>
  <c r="H15" i="16"/>
  <c r="I15" i="16"/>
  <c r="J15" i="16"/>
  <c r="K15" i="16"/>
  <c r="L15" i="16"/>
  <c r="M15" i="16"/>
  <c r="N15" i="16"/>
  <c r="O15" i="16"/>
  <c r="P15" i="16"/>
  <c r="C16" i="16"/>
  <c r="D16" i="16"/>
  <c r="E16" i="16"/>
  <c r="F16" i="16"/>
  <c r="G16" i="16"/>
  <c r="H16" i="16"/>
  <c r="I16" i="16"/>
  <c r="J16" i="16"/>
  <c r="K16" i="16"/>
  <c r="L16" i="16"/>
  <c r="M16" i="16"/>
  <c r="N16" i="16"/>
  <c r="O16" i="16"/>
  <c r="P16" i="16"/>
  <c r="C17" i="16"/>
  <c r="D17" i="16"/>
  <c r="E17" i="16"/>
  <c r="F17" i="16"/>
  <c r="G17" i="16"/>
  <c r="H17" i="16"/>
  <c r="I17" i="16"/>
  <c r="J17" i="16"/>
  <c r="K17" i="16"/>
  <c r="L17" i="16"/>
  <c r="M17" i="16"/>
  <c r="N17" i="16"/>
  <c r="O17" i="16"/>
  <c r="P17" i="16"/>
  <c r="C18" i="16"/>
  <c r="D18" i="16"/>
  <c r="E18" i="16"/>
  <c r="F18" i="16"/>
  <c r="G18" i="16"/>
  <c r="H18" i="16"/>
  <c r="I18" i="16"/>
  <c r="J18" i="16"/>
  <c r="K18" i="16"/>
  <c r="L18" i="16"/>
  <c r="M18" i="16"/>
  <c r="N18" i="16"/>
  <c r="O18" i="16"/>
  <c r="P18" i="16"/>
  <c r="C19" i="16"/>
  <c r="D19" i="16"/>
  <c r="E19" i="16"/>
  <c r="F19" i="16"/>
  <c r="G19" i="16"/>
  <c r="H19" i="16"/>
  <c r="I19" i="16"/>
  <c r="J19" i="16"/>
  <c r="K19" i="16"/>
  <c r="L19" i="16"/>
  <c r="M19" i="16"/>
  <c r="N19" i="16"/>
  <c r="O19" i="16"/>
  <c r="P19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C23" i="16"/>
  <c r="D23" i="16"/>
  <c r="E23" i="16"/>
  <c r="F23" i="16"/>
  <c r="G23" i="16"/>
  <c r="H23" i="16"/>
  <c r="I23" i="16"/>
  <c r="J23" i="16"/>
  <c r="K23" i="16"/>
  <c r="L23" i="16"/>
  <c r="M23" i="16"/>
  <c r="N23" i="16"/>
  <c r="O23" i="16"/>
  <c r="P23" i="16"/>
  <c r="C24" i="16"/>
  <c r="D24" i="16"/>
  <c r="E24" i="16"/>
  <c r="F24" i="16"/>
  <c r="G24" i="16"/>
  <c r="H24" i="16"/>
  <c r="I24" i="16"/>
  <c r="J24" i="16"/>
  <c r="K24" i="16"/>
  <c r="L24" i="16"/>
  <c r="M24" i="16"/>
  <c r="N24" i="16"/>
  <c r="O24" i="16"/>
  <c r="P24" i="16"/>
  <c r="C25" i="16"/>
  <c r="D25" i="16"/>
  <c r="E25" i="16"/>
  <c r="F25" i="16"/>
  <c r="G25" i="16"/>
  <c r="H25" i="16"/>
  <c r="I25" i="16"/>
  <c r="J25" i="16"/>
  <c r="K25" i="16"/>
  <c r="L25" i="16"/>
  <c r="M25" i="16"/>
  <c r="N25" i="16"/>
  <c r="O25" i="16"/>
  <c r="P25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C33" i="16"/>
  <c r="D33" i="16"/>
  <c r="E33" i="16"/>
  <c r="F33" i="16"/>
  <c r="G33" i="16"/>
  <c r="H33" i="16"/>
  <c r="I33" i="16"/>
  <c r="J33" i="16"/>
  <c r="K33" i="16"/>
  <c r="L33" i="16"/>
  <c r="M33" i="16"/>
  <c r="N33" i="16"/>
  <c r="O33" i="16"/>
  <c r="P33" i="16"/>
  <c r="C34" i="16"/>
  <c r="D34" i="16"/>
  <c r="E34" i="16"/>
  <c r="F34" i="16"/>
  <c r="G34" i="16"/>
  <c r="H34" i="16"/>
  <c r="I34" i="16"/>
  <c r="J34" i="16"/>
  <c r="K34" i="16"/>
  <c r="L34" i="16"/>
  <c r="M34" i="16"/>
  <c r="N34" i="16"/>
  <c r="O34" i="16"/>
  <c r="P34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C40" i="16"/>
  <c r="D40" i="16"/>
  <c r="E40" i="16"/>
  <c r="F40" i="16"/>
  <c r="G40" i="16"/>
  <c r="H40" i="16"/>
  <c r="I40" i="16"/>
  <c r="J40" i="16"/>
  <c r="K40" i="16"/>
  <c r="L40" i="16"/>
  <c r="M40" i="16"/>
  <c r="N40" i="16"/>
  <c r="O40" i="16"/>
  <c r="P40" i="16"/>
  <c r="C44" i="16"/>
  <c r="D44" i="16"/>
  <c r="E44" i="16"/>
  <c r="F44" i="16"/>
  <c r="G44" i="16"/>
  <c r="H44" i="16"/>
  <c r="I44" i="16"/>
  <c r="J44" i="16"/>
  <c r="K44" i="16"/>
  <c r="L44" i="16"/>
  <c r="M44" i="16"/>
  <c r="N44" i="16"/>
  <c r="O44" i="16"/>
  <c r="P44" i="16"/>
  <c r="C45" i="16"/>
  <c r="D45" i="16"/>
  <c r="E45" i="16"/>
  <c r="F45" i="16"/>
  <c r="G45" i="16"/>
  <c r="H45" i="16"/>
  <c r="I45" i="16"/>
  <c r="J45" i="16"/>
  <c r="K45" i="16"/>
  <c r="L45" i="16"/>
  <c r="M45" i="16"/>
  <c r="N45" i="16"/>
  <c r="O45" i="16"/>
  <c r="P45" i="16"/>
  <c r="C55" i="16"/>
  <c r="D55" i="16"/>
  <c r="E55" i="16"/>
  <c r="F55" i="16"/>
  <c r="G55" i="16"/>
  <c r="H55" i="16"/>
  <c r="I55" i="16"/>
  <c r="J55" i="16"/>
  <c r="K55" i="16"/>
  <c r="L55" i="16"/>
  <c r="M55" i="16"/>
  <c r="N55" i="16"/>
  <c r="O55" i="16"/>
  <c r="P55" i="16"/>
  <c r="A55" i="16"/>
  <c r="A45" i="16"/>
  <c r="A40" i="16"/>
  <c r="A44" i="16"/>
  <c r="M1" i="16"/>
  <c r="A1" i="16"/>
  <c r="B38" i="16"/>
  <c r="C72" i="24"/>
  <c r="C71" i="24"/>
  <c r="B25" i="16" s="1"/>
  <c r="C70" i="24"/>
  <c r="B23" i="16" s="1"/>
  <c r="C69" i="24"/>
  <c r="B21" i="16" s="1"/>
  <c r="C68" i="24"/>
  <c r="B19" i="16" s="1"/>
  <c r="C67" i="24"/>
  <c r="B17" i="16" s="1"/>
  <c r="C66" i="24"/>
  <c r="B15" i="16" s="1"/>
  <c r="C65" i="24"/>
  <c r="B13" i="16" s="1"/>
  <c r="C64" i="24"/>
  <c r="B11" i="16" s="1"/>
  <c r="C63" i="24"/>
  <c r="B9" i="16" s="1"/>
  <c r="C62" i="24"/>
  <c r="C61" i="24"/>
  <c r="C8" i="24"/>
  <c r="D8" i="24"/>
  <c r="E8" i="24"/>
  <c r="F8" i="24"/>
  <c r="G8" i="24"/>
  <c r="H8" i="24"/>
  <c r="I8" i="24"/>
  <c r="J8" i="24"/>
  <c r="K8" i="24"/>
  <c r="L8" i="24"/>
  <c r="M8" i="24"/>
  <c r="N8" i="24"/>
  <c r="O8" i="24"/>
  <c r="P8" i="24"/>
  <c r="C9" i="24"/>
  <c r="D9" i="24"/>
  <c r="E9" i="24"/>
  <c r="F9" i="24"/>
  <c r="G9" i="24"/>
  <c r="H9" i="24"/>
  <c r="I9" i="24"/>
  <c r="J9" i="24"/>
  <c r="K9" i="24"/>
  <c r="L9" i="24"/>
  <c r="M9" i="24"/>
  <c r="N9" i="24"/>
  <c r="O9" i="24"/>
  <c r="P9" i="24"/>
  <c r="C10" i="24"/>
  <c r="D10" i="24"/>
  <c r="E10" i="24"/>
  <c r="F10" i="24"/>
  <c r="G10" i="24"/>
  <c r="H10" i="24"/>
  <c r="I10" i="24"/>
  <c r="J10" i="24"/>
  <c r="K10" i="24"/>
  <c r="L10" i="24"/>
  <c r="M10" i="24"/>
  <c r="N10" i="24"/>
  <c r="O10" i="24"/>
  <c r="P10" i="24"/>
  <c r="C11" i="24"/>
  <c r="D11" i="24"/>
  <c r="E11" i="24"/>
  <c r="F11" i="24"/>
  <c r="G11" i="24"/>
  <c r="H11" i="24"/>
  <c r="I11" i="24"/>
  <c r="J11" i="24"/>
  <c r="K11" i="24"/>
  <c r="L11" i="24"/>
  <c r="M11" i="24"/>
  <c r="N11" i="24"/>
  <c r="O11" i="24"/>
  <c r="P11" i="24"/>
  <c r="C12" i="24"/>
  <c r="D12" i="24"/>
  <c r="E12" i="24"/>
  <c r="F12" i="24"/>
  <c r="G12" i="24"/>
  <c r="H12" i="24"/>
  <c r="I12" i="24"/>
  <c r="J12" i="24"/>
  <c r="K12" i="24"/>
  <c r="L12" i="24"/>
  <c r="M12" i="24"/>
  <c r="N12" i="24"/>
  <c r="O12" i="24"/>
  <c r="P12" i="24"/>
  <c r="C13" i="24"/>
  <c r="D13" i="24"/>
  <c r="E13" i="24"/>
  <c r="F13" i="24"/>
  <c r="G13" i="24"/>
  <c r="H13" i="24"/>
  <c r="I13" i="24"/>
  <c r="J13" i="24"/>
  <c r="K13" i="24"/>
  <c r="L13" i="24"/>
  <c r="M13" i="24"/>
  <c r="N13" i="24"/>
  <c r="O13" i="24"/>
  <c r="P13" i="24"/>
  <c r="C14" i="24"/>
  <c r="D14" i="24"/>
  <c r="E14" i="24"/>
  <c r="F14" i="24"/>
  <c r="G14" i="24"/>
  <c r="H14" i="24"/>
  <c r="I14" i="24"/>
  <c r="J14" i="24"/>
  <c r="K14" i="24"/>
  <c r="L14" i="24"/>
  <c r="M14" i="24"/>
  <c r="N14" i="24"/>
  <c r="O14" i="24"/>
  <c r="P14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C18" i="24"/>
  <c r="D18" i="24"/>
  <c r="E18" i="24"/>
  <c r="F18" i="24"/>
  <c r="G18" i="24"/>
  <c r="H18" i="24"/>
  <c r="I18" i="24"/>
  <c r="J18" i="24"/>
  <c r="K18" i="24"/>
  <c r="L18" i="24"/>
  <c r="M18" i="24"/>
  <c r="N18" i="24"/>
  <c r="O18" i="24"/>
  <c r="P18" i="24"/>
  <c r="C19" i="24"/>
  <c r="D19" i="24"/>
  <c r="E19" i="24"/>
  <c r="F19" i="24"/>
  <c r="G19" i="24"/>
  <c r="H19" i="24"/>
  <c r="I19" i="24"/>
  <c r="J19" i="24"/>
  <c r="K19" i="24"/>
  <c r="L19" i="24"/>
  <c r="M19" i="24"/>
  <c r="N19" i="24"/>
  <c r="O19" i="24"/>
  <c r="P19" i="24"/>
  <c r="C20" i="24"/>
  <c r="D20" i="24"/>
  <c r="E20" i="24"/>
  <c r="F20" i="24"/>
  <c r="G20" i="24"/>
  <c r="H20" i="24"/>
  <c r="I20" i="24"/>
  <c r="J20" i="24"/>
  <c r="K20" i="24"/>
  <c r="L20" i="24"/>
  <c r="M20" i="24"/>
  <c r="N20" i="24"/>
  <c r="O20" i="24"/>
  <c r="P20" i="24"/>
  <c r="C21" i="24"/>
  <c r="D21" i="24"/>
  <c r="E21" i="24"/>
  <c r="F21" i="24"/>
  <c r="G21" i="24"/>
  <c r="H21" i="24"/>
  <c r="I21" i="24"/>
  <c r="J21" i="24"/>
  <c r="K21" i="24"/>
  <c r="L21" i="24"/>
  <c r="M21" i="24"/>
  <c r="N21" i="24"/>
  <c r="O21" i="24"/>
  <c r="P21" i="24"/>
  <c r="C22" i="24"/>
  <c r="D22" i="24"/>
  <c r="E22" i="24"/>
  <c r="F22" i="24"/>
  <c r="G22" i="24"/>
  <c r="H22" i="24"/>
  <c r="I22" i="24"/>
  <c r="J22" i="24"/>
  <c r="K22" i="24"/>
  <c r="L22" i="24"/>
  <c r="M22" i="24"/>
  <c r="N22" i="24"/>
  <c r="O22" i="24"/>
  <c r="P22" i="24"/>
  <c r="C23" i="24"/>
  <c r="D23" i="24"/>
  <c r="E23" i="24"/>
  <c r="F23" i="24"/>
  <c r="G23" i="24"/>
  <c r="H23" i="24"/>
  <c r="I23" i="24"/>
  <c r="J23" i="24"/>
  <c r="K23" i="24"/>
  <c r="L23" i="24"/>
  <c r="M23" i="24"/>
  <c r="N23" i="24"/>
  <c r="O23" i="24"/>
  <c r="P23" i="24"/>
  <c r="C24" i="24"/>
  <c r="D24" i="24"/>
  <c r="E24" i="24"/>
  <c r="F24" i="24"/>
  <c r="G24" i="24"/>
  <c r="H24" i="24"/>
  <c r="I24" i="24"/>
  <c r="J24" i="24"/>
  <c r="K24" i="24"/>
  <c r="L24" i="24"/>
  <c r="M24" i="24"/>
  <c r="N24" i="24"/>
  <c r="O24" i="24"/>
  <c r="P24" i="24"/>
  <c r="C25" i="24"/>
  <c r="D25" i="24"/>
  <c r="E25" i="24"/>
  <c r="F25" i="24"/>
  <c r="G25" i="24"/>
  <c r="H25" i="24"/>
  <c r="I25" i="24"/>
  <c r="J25" i="24"/>
  <c r="K25" i="24"/>
  <c r="L25" i="24"/>
  <c r="M25" i="24"/>
  <c r="N25" i="24"/>
  <c r="O25" i="24"/>
  <c r="P25" i="24"/>
  <c r="C26" i="24"/>
  <c r="D26" i="24"/>
  <c r="E26" i="24"/>
  <c r="F26" i="24"/>
  <c r="G26" i="24"/>
  <c r="H26" i="24"/>
  <c r="I26" i="24"/>
  <c r="J26" i="24"/>
  <c r="K26" i="24"/>
  <c r="L26" i="24"/>
  <c r="M26" i="24"/>
  <c r="N26" i="24"/>
  <c r="O26" i="24"/>
  <c r="P26" i="24"/>
  <c r="C27" i="24"/>
  <c r="D27" i="24"/>
  <c r="E27" i="24"/>
  <c r="F27" i="24"/>
  <c r="G27" i="24"/>
  <c r="H27" i="24"/>
  <c r="I27" i="24"/>
  <c r="J27" i="24"/>
  <c r="K27" i="24"/>
  <c r="L27" i="24"/>
  <c r="M27" i="24"/>
  <c r="N27" i="24"/>
  <c r="O27" i="24"/>
  <c r="P27" i="24"/>
  <c r="C28" i="24"/>
  <c r="D28" i="24"/>
  <c r="E28" i="24"/>
  <c r="F28" i="24"/>
  <c r="G28" i="24"/>
  <c r="H28" i="24"/>
  <c r="I28" i="24"/>
  <c r="J28" i="24"/>
  <c r="K28" i="24"/>
  <c r="L28" i="24"/>
  <c r="M28" i="24"/>
  <c r="N28" i="24"/>
  <c r="O28" i="24"/>
  <c r="P28" i="24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C30" i="24"/>
  <c r="D30" i="24"/>
  <c r="E30" i="24"/>
  <c r="F30" i="24"/>
  <c r="G30" i="24"/>
  <c r="H30" i="24"/>
  <c r="I30" i="24"/>
  <c r="J30" i="24"/>
  <c r="K30" i="24"/>
  <c r="L30" i="24"/>
  <c r="M30" i="24"/>
  <c r="N30" i="24"/>
  <c r="O30" i="24"/>
  <c r="P30" i="24"/>
  <c r="C31" i="24"/>
  <c r="D31" i="24"/>
  <c r="E31" i="24"/>
  <c r="F31" i="24"/>
  <c r="G31" i="24"/>
  <c r="H31" i="24"/>
  <c r="I31" i="24"/>
  <c r="J31" i="24"/>
  <c r="K31" i="24"/>
  <c r="L31" i="24"/>
  <c r="M31" i="24"/>
  <c r="N31" i="24"/>
  <c r="O31" i="24"/>
  <c r="P31" i="24"/>
  <c r="C34" i="24"/>
  <c r="D34" i="24"/>
  <c r="E34" i="24"/>
  <c r="F34" i="24"/>
  <c r="G34" i="24"/>
  <c r="H34" i="24"/>
  <c r="I34" i="24"/>
  <c r="J34" i="24"/>
  <c r="K34" i="24"/>
  <c r="L34" i="24"/>
  <c r="M34" i="24"/>
  <c r="N34" i="24"/>
  <c r="O34" i="24"/>
  <c r="P34" i="24"/>
  <c r="C35" i="24"/>
  <c r="D35" i="24"/>
  <c r="E35" i="24"/>
  <c r="F35" i="24"/>
  <c r="G35" i="24"/>
  <c r="H35" i="24"/>
  <c r="I35" i="24"/>
  <c r="J35" i="24"/>
  <c r="K35" i="24"/>
  <c r="L35" i="24"/>
  <c r="M35" i="24"/>
  <c r="N35" i="24"/>
  <c r="O35" i="24"/>
  <c r="P35" i="24"/>
  <c r="C36" i="24"/>
  <c r="D36" i="24"/>
  <c r="E36" i="24"/>
  <c r="F36" i="24"/>
  <c r="G36" i="24"/>
  <c r="H36" i="24"/>
  <c r="I36" i="24"/>
  <c r="J36" i="24"/>
  <c r="K36" i="24"/>
  <c r="L36" i="24"/>
  <c r="M36" i="24"/>
  <c r="N36" i="24"/>
  <c r="O36" i="24"/>
  <c r="P36" i="24"/>
  <c r="C37" i="24"/>
  <c r="D37" i="24"/>
  <c r="E37" i="24"/>
  <c r="F37" i="24"/>
  <c r="G37" i="24"/>
  <c r="H37" i="24"/>
  <c r="I37" i="24"/>
  <c r="J37" i="24"/>
  <c r="K37" i="24"/>
  <c r="L37" i="24"/>
  <c r="M37" i="24"/>
  <c r="N37" i="24"/>
  <c r="O37" i="24"/>
  <c r="P37" i="24"/>
  <c r="C38" i="24"/>
  <c r="D38" i="24"/>
  <c r="E38" i="24"/>
  <c r="F38" i="24"/>
  <c r="G38" i="24"/>
  <c r="H38" i="24"/>
  <c r="I38" i="24"/>
  <c r="J38" i="24"/>
  <c r="K38" i="24"/>
  <c r="L38" i="24"/>
  <c r="M38" i="24"/>
  <c r="N38" i="24"/>
  <c r="O38" i="24"/>
  <c r="P38" i="24"/>
  <c r="C39" i="24"/>
  <c r="D39" i="24"/>
  <c r="E39" i="24"/>
  <c r="F39" i="24"/>
  <c r="G39" i="24"/>
  <c r="H39" i="24"/>
  <c r="I39" i="24"/>
  <c r="J39" i="24"/>
  <c r="K39" i="24"/>
  <c r="L39" i="24"/>
  <c r="M39" i="24"/>
  <c r="N39" i="24"/>
  <c r="O39" i="24"/>
  <c r="P39" i="24"/>
  <c r="C43" i="24"/>
  <c r="D43" i="24"/>
  <c r="E43" i="24"/>
  <c r="F43" i="24"/>
  <c r="G43" i="24"/>
  <c r="H43" i="24"/>
  <c r="I43" i="24"/>
  <c r="J43" i="24"/>
  <c r="K43" i="24"/>
  <c r="L43" i="24"/>
  <c r="M43" i="24"/>
  <c r="N43" i="24"/>
  <c r="O43" i="24"/>
  <c r="P43" i="24"/>
  <c r="C47" i="24"/>
  <c r="D47" i="24"/>
  <c r="E47" i="24"/>
  <c r="F47" i="24"/>
  <c r="G47" i="24"/>
  <c r="H47" i="24"/>
  <c r="I47" i="24"/>
  <c r="J47" i="24"/>
  <c r="K47" i="24"/>
  <c r="L47" i="24"/>
  <c r="M47" i="24"/>
  <c r="N47" i="24"/>
  <c r="O47" i="24"/>
  <c r="P47" i="24"/>
  <c r="C48" i="24"/>
  <c r="D48" i="24"/>
  <c r="E48" i="24"/>
  <c r="F48" i="24"/>
  <c r="G48" i="24"/>
  <c r="H48" i="24"/>
  <c r="I48" i="24"/>
  <c r="J48" i="24"/>
  <c r="K48" i="24"/>
  <c r="L48" i="24"/>
  <c r="M48" i="24"/>
  <c r="N48" i="24"/>
  <c r="O48" i="24"/>
  <c r="P48" i="24"/>
  <c r="C58" i="24"/>
  <c r="D58" i="24"/>
  <c r="E58" i="24"/>
  <c r="F58" i="24"/>
  <c r="G58" i="24"/>
  <c r="H58" i="24"/>
  <c r="I58" i="24"/>
  <c r="J58" i="24"/>
  <c r="K58" i="24"/>
  <c r="L58" i="24"/>
  <c r="M58" i="24"/>
  <c r="N58" i="24"/>
  <c r="O58" i="24"/>
  <c r="P58" i="24"/>
  <c r="D7" i="24"/>
  <c r="E7" i="24"/>
  <c r="F7" i="24"/>
  <c r="G7" i="24"/>
  <c r="H7" i="24"/>
  <c r="I7" i="24"/>
  <c r="J7" i="24"/>
  <c r="K7" i="24"/>
  <c r="L7" i="24"/>
  <c r="M7" i="24"/>
  <c r="N7" i="24"/>
  <c r="O7" i="24"/>
  <c r="P7" i="24"/>
  <c r="C7" i="24"/>
  <c r="A8" i="24"/>
  <c r="B8" i="24"/>
  <c r="A9" i="24"/>
  <c r="B9" i="24"/>
  <c r="A10" i="24"/>
  <c r="B10" i="24"/>
  <c r="A11" i="24"/>
  <c r="B11" i="24"/>
  <c r="A12" i="24"/>
  <c r="B12" i="24"/>
  <c r="A13" i="24"/>
  <c r="B13" i="24"/>
  <c r="A14" i="24"/>
  <c r="B14" i="24"/>
  <c r="A15" i="24"/>
  <c r="B15" i="24"/>
  <c r="A16" i="24"/>
  <c r="B16" i="24"/>
  <c r="A17" i="24"/>
  <c r="B17" i="24"/>
  <c r="A18" i="24"/>
  <c r="B18" i="24"/>
  <c r="A19" i="24"/>
  <c r="B19" i="24"/>
  <c r="A20" i="24"/>
  <c r="B20" i="24"/>
  <c r="A21" i="24"/>
  <c r="B21" i="24"/>
  <c r="A22" i="24"/>
  <c r="B22" i="24"/>
  <c r="A23" i="24"/>
  <c r="B23" i="24"/>
  <c r="A24" i="24"/>
  <c r="B24" i="24"/>
  <c r="A25" i="24"/>
  <c r="B25" i="24"/>
  <c r="A26" i="24"/>
  <c r="B26" i="24"/>
  <c r="A27" i="24"/>
  <c r="B27" i="24"/>
  <c r="A28" i="24"/>
  <c r="B28" i="24"/>
  <c r="A29" i="24"/>
  <c r="B29" i="24"/>
  <c r="A30" i="24"/>
  <c r="B30" i="24"/>
  <c r="A31" i="24"/>
  <c r="B31" i="24"/>
  <c r="A34" i="24"/>
  <c r="B34" i="24"/>
  <c r="A35" i="24"/>
  <c r="B35" i="24"/>
  <c r="A36" i="24"/>
  <c r="B36" i="24"/>
  <c r="A37" i="24"/>
  <c r="B37" i="24"/>
  <c r="A38" i="24"/>
  <c r="B38" i="24"/>
  <c r="A39" i="24"/>
  <c r="B39" i="24"/>
  <c r="A43" i="24"/>
  <c r="B43" i="24"/>
  <c r="A47" i="24"/>
  <c r="B47" i="24"/>
  <c r="A48" i="24"/>
  <c r="B48" i="24"/>
  <c r="A58" i="24"/>
  <c r="B58" i="24"/>
  <c r="B7" i="24"/>
  <c r="A7" i="24"/>
  <c r="Q7" i="24"/>
  <c r="R74" i="24" l="1"/>
  <c r="R12" i="24"/>
  <c r="Q12" i="24" s="1"/>
  <c r="R50" i="24"/>
  <c r="Q16" i="16"/>
  <c r="Q45" i="16"/>
  <c r="R22" i="24"/>
  <c r="Q22" i="24" s="1"/>
  <c r="R21" i="24"/>
  <c r="S21" i="24" s="1"/>
  <c r="R19" i="24"/>
  <c r="Q19" i="24" s="1"/>
  <c r="R67" i="24"/>
  <c r="S67" i="24" s="1"/>
  <c r="Q26" i="16"/>
  <c r="Q20" i="16"/>
  <c r="Q38" i="16"/>
  <c r="Q8" i="16"/>
  <c r="R44" i="24"/>
  <c r="R18" i="24"/>
  <c r="T18" i="24" s="1"/>
  <c r="R71" i="24"/>
  <c r="S71" i="24" s="1"/>
  <c r="Q12" i="16"/>
  <c r="R70" i="24"/>
  <c r="S70" i="24" s="1"/>
  <c r="R48" i="24"/>
  <c r="T48" i="24" s="1"/>
  <c r="R43" i="24"/>
  <c r="T43" i="24" s="1"/>
  <c r="R42" i="24"/>
  <c r="R69" i="24"/>
  <c r="S69" i="24" s="1"/>
  <c r="Q10" i="16"/>
  <c r="R13" i="24"/>
  <c r="S13" i="24" s="1"/>
  <c r="R38" i="24"/>
  <c r="S38" i="24" s="1"/>
  <c r="R68" i="24"/>
  <c r="S68" i="24" s="1"/>
  <c r="Q25" i="16"/>
  <c r="Q44" i="16"/>
  <c r="R54" i="24"/>
  <c r="R36" i="24"/>
  <c r="Q36" i="24" s="1"/>
  <c r="R29" i="24"/>
  <c r="S29" i="24" s="1"/>
  <c r="R23" i="24"/>
  <c r="R17" i="24"/>
  <c r="S17" i="24" s="1"/>
  <c r="R11" i="24"/>
  <c r="R49" i="24"/>
  <c r="R37" i="24"/>
  <c r="R25" i="24"/>
  <c r="S25" i="24" s="1"/>
  <c r="R58" i="24"/>
  <c r="S58" i="24" s="1"/>
  <c r="R52" i="24"/>
  <c r="R46" i="24"/>
  <c r="R40" i="24"/>
  <c r="R34" i="24"/>
  <c r="S34" i="24" s="1"/>
  <c r="R30" i="24"/>
  <c r="Q30" i="24" s="1"/>
  <c r="R27" i="24"/>
  <c r="Q27" i="24" s="1"/>
  <c r="R20" i="24"/>
  <c r="R15" i="24"/>
  <c r="Q15" i="24" s="1"/>
  <c r="R9" i="24"/>
  <c r="S9" i="24" s="1"/>
  <c r="R55" i="24"/>
  <c r="R57" i="24"/>
  <c r="R51" i="24"/>
  <c r="R39" i="24"/>
  <c r="Q39" i="24" s="1"/>
  <c r="R24" i="24"/>
  <c r="Q24" i="24" s="1"/>
  <c r="R14" i="24"/>
  <c r="R8" i="24"/>
  <c r="Q8" i="24" s="1"/>
  <c r="Q15" i="16"/>
  <c r="Q33" i="16"/>
  <c r="Q24" i="16"/>
  <c r="B5" i="16"/>
  <c r="Q5" i="16" s="1"/>
  <c r="R61" i="24"/>
  <c r="R56" i="24"/>
  <c r="R41" i="24"/>
  <c r="R35" i="24"/>
  <c r="Q35" i="24" s="1"/>
  <c r="R28" i="24"/>
  <c r="Q28" i="24" s="1"/>
  <c r="R26" i="24"/>
  <c r="R16" i="24"/>
  <c r="R10" i="24"/>
  <c r="Q10" i="24" s="1"/>
  <c r="B7" i="16"/>
  <c r="Q7" i="16" s="1"/>
  <c r="R62" i="24"/>
  <c r="Q9" i="16"/>
  <c r="R53" i="24"/>
  <c r="Q32" i="16"/>
  <c r="Q13" i="16"/>
  <c r="Q37" i="16"/>
  <c r="Q50" i="16"/>
  <c r="R66" i="24"/>
  <c r="Q48" i="16"/>
  <c r="Q36" i="16"/>
  <c r="Q31" i="16"/>
  <c r="Q46" i="16"/>
  <c r="Q18" i="16"/>
  <c r="R31" i="24"/>
  <c r="S31" i="24" s="1"/>
  <c r="R64" i="24"/>
  <c r="Q34" i="16"/>
  <c r="Q23" i="16"/>
  <c r="R63" i="24"/>
  <c r="Q35" i="16"/>
  <c r="Q6" i="16"/>
  <c r="R79" i="24"/>
  <c r="Q52" i="16"/>
  <c r="Q28" i="16"/>
  <c r="Q22" i="16"/>
  <c r="Q21" i="16"/>
  <c r="Q11" i="16"/>
  <c r="R7" i="24"/>
  <c r="R47" i="24"/>
  <c r="T47" i="24" s="1"/>
  <c r="Q55" i="16"/>
  <c r="Q42" i="16"/>
  <c r="Q14" i="16"/>
  <c r="Q49" i="16"/>
  <c r="Q19" i="16"/>
  <c r="R45" i="24"/>
  <c r="R65" i="24"/>
  <c r="Q47" i="16"/>
  <c r="Q17" i="16"/>
  <c r="R72" i="24"/>
  <c r="S72" i="24" s="1"/>
  <c r="B27" i="16"/>
  <c r="R78" i="24"/>
  <c r="Q40" i="16"/>
  <c r="R80" i="24"/>
  <c r="R81" i="24"/>
  <c r="Q51" i="16"/>
  <c r="R82" i="24"/>
  <c r="B53" i="16"/>
  <c r="Q53" i="16" s="1"/>
  <c r="R83" i="24"/>
  <c r="B54" i="16"/>
  <c r="Q54" i="16" s="1"/>
  <c r="R75" i="24"/>
  <c r="Q39" i="16"/>
  <c r="Q43" i="16"/>
  <c r="R77" i="24"/>
  <c r="R76" i="24"/>
  <c r="T38" i="24"/>
  <c r="Q38" i="24"/>
  <c r="Q18" i="24"/>
  <c r="S82" i="24" l="1"/>
  <c r="T82" i="24"/>
  <c r="T75" i="24"/>
  <c r="S75" i="24"/>
  <c r="S83" i="24"/>
  <c r="T83" i="24"/>
  <c r="T76" i="24"/>
  <c r="S76" i="24"/>
  <c r="S81" i="24"/>
  <c r="T81" i="24"/>
  <c r="S80" i="24"/>
  <c r="T80" i="24"/>
  <c r="S77" i="24"/>
  <c r="T77" i="24"/>
  <c r="S79" i="24"/>
  <c r="T79" i="24"/>
  <c r="S78" i="24"/>
  <c r="T78" i="24"/>
  <c r="T74" i="24"/>
  <c r="S74" i="24"/>
  <c r="T71" i="24"/>
  <c r="S18" i="24"/>
  <c r="T45" i="24"/>
  <c r="S45" i="24"/>
  <c r="T42" i="24"/>
  <c r="S42" i="24"/>
  <c r="T40" i="24"/>
  <c r="S40" i="24"/>
  <c r="S54" i="24"/>
  <c r="T54" i="24"/>
  <c r="S46" i="24"/>
  <c r="T46" i="24"/>
  <c r="S51" i="24"/>
  <c r="T51" i="24"/>
  <c r="T52" i="24"/>
  <c r="S52" i="24"/>
  <c r="S41" i="24"/>
  <c r="T41" i="24"/>
  <c r="S57" i="24"/>
  <c r="T57" i="24"/>
  <c r="S56" i="24"/>
  <c r="T56" i="24"/>
  <c r="S55" i="24"/>
  <c r="T55" i="24"/>
  <c r="T50" i="24"/>
  <c r="S50" i="24"/>
  <c r="S44" i="24"/>
  <c r="T44" i="24"/>
  <c r="T53" i="24"/>
  <c r="S53" i="24"/>
  <c r="S49" i="24"/>
  <c r="T49" i="24"/>
  <c r="T12" i="24"/>
  <c r="S12" i="24"/>
  <c r="S22" i="24"/>
  <c r="T22" i="24"/>
  <c r="Q21" i="24"/>
  <c r="S19" i="24"/>
  <c r="T19" i="24"/>
  <c r="Q25" i="24"/>
  <c r="S47" i="24"/>
  <c r="Q9" i="24"/>
  <c r="Q31" i="24"/>
  <c r="S43" i="24"/>
  <c r="Q17" i="24"/>
  <c r="T69" i="24"/>
  <c r="Q13" i="24"/>
  <c r="T21" i="24"/>
  <c r="T67" i="24"/>
  <c r="T58" i="24"/>
  <c r="S48" i="24"/>
  <c r="T68" i="24"/>
  <c r="T72" i="24"/>
  <c r="T70" i="24"/>
  <c r="T31" i="24"/>
  <c r="T13" i="24"/>
  <c r="T25" i="24"/>
  <c r="T34" i="24"/>
  <c r="S37" i="24"/>
  <c r="T37" i="24"/>
  <c r="T62" i="24"/>
  <c r="S62" i="24"/>
  <c r="S11" i="24"/>
  <c r="T11" i="24"/>
  <c r="S10" i="24"/>
  <c r="T10" i="24"/>
  <c r="S27" i="24"/>
  <c r="T27" i="24"/>
  <c r="T63" i="24"/>
  <c r="S63" i="24"/>
  <c r="S14" i="24"/>
  <c r="T14" i="24"/>
  <c r="Q29" i="24"/>
  <c r="T17" i="24"/>
  <c r="S39" i="24"/>
  <c r="T39" i="24"/>
  <c r="S15" i="24"/>
  <c r="T15" i="24"/>
  <c r="S20" i="24"/>
  <c r="T20" i="24"/>
  <c r="T16" i="24"/>
  <c r="S16" i="24"/>
  <c r="S23" i="24"/>
  <c r="T23" i="24"/>
  <c r="Q23" i="24"/>
  <c r="T66" i="24"/>
  <c r="S66" i="24"/>
  <c r="S36" i="24"/>
  <c r="T36" i="24"/>
  <c r="Q16" i="24"/>
  <c r="T35" i="24"/>
  <c r="S35" i="24"/>
  <c r="S24" i="24"/>
  <c r="T24" i="24"/>
  <c r="Q37" i="24"/>
  <c r="Q11" i="24"/>
  <c r="S65" i="24"/>
  <c r="T65" i="24"/>
  <c r="S64" i="24"/>
  <c r="T64" i="24"/>
  <c r="T61" i="24"/>
  <c r="S61" i="24"/>
  <c r="S26" i="24"/>
  <c r="T26" i="24"/>
  <c r="S8" i="24"/>
  <c r="T8" i="24"/>
  <c r="S30" i="24"/>
  <c r="T30" i="24"/>
  <c r="Q26" i="24"/>
  <c r="T9" i="24"/>
  <c r="S7" i="24"/>
  <c r="T7" i="24"/>
  <c r="S28" i="24"/>
  <c r="T28" i="24"/>
  <c r="Q34" i="24"/>
  <c r="Q14" i="24"/>
  <c r="T29" i="24"/>
  <c r="R5" i="24"/>
  <c r="H2" i="24" s="1"/>
  <c r="T5" i="24" l="1"/>
  <c r="S5" i="24"/>
  <c r="BM63" i="5"/>
  <c r="J4" i="16" l="1"/>
  <c r="K4" i="16"/>
  <c r="L4" i="16"/>
  <c r="M4" i="16"/>
  <c r="N4" i="16"/>
  <c r="O4" i="16"/>
  <c r="P4" i="16"/>
  <c r="I4" i="16"/>
  <c r="B4" i="21"/>
  <c r="C4" i="21"/>
  <c r="D4" i="21"/>
  <c r="E4" i="21"/>
  <c r="F4" i="21"/>
  <c r="G4" i="21"/>
  <c r="H4" i="21"/>
  <c r="I4" i="21"/>
  <c r="J4" i="21"/>
  <c r="K4" i="21"/>
  <c r="C9" i="20"/>
  <c r="E9" i="20"/>
  <c r="G9" i="20"/>
  <c r="I9" i="20"/>
  <c r="K9" i="20"/>
  <c r="M9" i="20"/>
  <c r="O9" i="20"/>
  <c r="Q9" i="20"/>
  <c r="S9" i="20"/>
  <c r="U9" i="20"/>
  <c r="W9" i="20" l="1"/>
  <c r="X9" i="20" l="1"/>
  <c r="M2" i="20"/>
  <c r="Y9" i="20"/>
  <c r="Q27" i="16" l="1"/>
  <c r="A31" i="16"/>
  <c r="A32" i="16"/>
  <c r="A33" i="16"/>
  <c r="A34" i="16"/>
  <c r="A35" i="16"/>
  <c r="A36" i="16"/>
  <c r="D4" i="16"/>
  <c r="E4" i="16"/>
  <c r="F4" i="16"/>
  <c r="G4" i="16"/>
  <c r="H4" i="16"/>
  <c r="C4" i="16"/>
  <c r="A28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4" i="16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P43" i="5"/>
  <c r="AP44" i="5"/>
  <c r="AP45" i="5"/>
  <c r="AP46" i="5"/>
  <c r="AP47" i="5"/>
  <c r="AP48" i="5"/>
  <c r="AP49" i="5"/>
  <c r="AP50" i="5"/>
  <c r="AP51" i="5"/>
  <c r="AP52" i="5"/>
  <c r="AP54" i="5"/>
  <c r="AP55" i="5"/>
  <c r="AP56" i="5"/>
  <c r="AP57" i="5"/>
  <c r="AP58" i="5"/>
  <c r="AP59" i="5"/>
  <c r="AP60" i="5"/>
  <c r="AP61" i="5"/>
  <c r="AP62" i="5"/>
  <c r="AP63" i="5"/>
  <c r="AP29" i="5"/>
  <c r="AA52" i="5"/>
  <c r="AA50" i="5"/>
  <c r="AA48" i="5"/>
  <c r="AA46" i="5"/>
  <c r="AA44" i="5"/>
  <c r="AA42" i="5"/>
  <c r="AA40" i="5"/>
  <c r="AA38" i="5"/>
  <c r="AA36" i="5"/>
  <c r="AA34" i="5"/>
  <c r="AA32" i="5"/>
  <c r="AA30" i="5"/>
  <c r="AA63" i="5"/>
  <c r="AA62" i="5"/>
  <c r="AA61" i="5"/>
  <c r="AA60" i="5"/>
  <c r="AA54" i="5"/>
  <c r="AA55" i="5"/>
  <c r="AA56" i="5"/>
  <c r="AA57" i="5"/>
  <c r="AA58" i="5"/>
  <c r="AA59" i="5"/>
  <c r="AA51" i="5"/>
  <c r="AA49" i="5"/>
  <c r="AA47" i="5"/>
  <c r="AA45" i="5"/>
  <c r="AA43" i="5"/>
  <c r="AA41" i="5"/>
  <c r="AA39" i="5"/>
  <c r="AA37" i="5"/>
  <c r="AA35" i="5"/>
  <c r="AA33" i="5"/>
  <c r="AA31" i="5"/>
  <c r="AA29" i="5"/>
  <c r="AF33" i="5"/>
  <c r="AF29" i="5"/>
  <c r="R7" i="5" l="1"/>
  <c r="I27" i="11" s="1"/>
  <c r="Q4" i="16"/>
  <c r="Q2" i="16" s="1"/>
  <c r="AX32" i="5"/>
  <c r="AX30" i="5"/>
  <c r="AX34" i="5"/>
  <c r="AX36" i="5"/>
  <c r="AX38" i="5"/>
  <c r="AX42" i="5"/>
  <c r="AX40" i="5"/>
  <c r="AX44" i="5"/>
  <c r="AX52" i="5"/>
  <c r="AX46" i="5"/>
  <c r="AX48" i="5"/>
  <c r="AX50" i="5"/>
  <c r="AW50" i="5"/>
  <c r="AJ29" i="5"/>
  <c r="AK29" i="5"/>
  <c r="AL29" i="5"/>
  <c r="AM29" i="5"/>
  <c r="AN29" i="5"/>
  <c r="AO29" i="5"/>
  <c r="AQ29" i="5"/>
  <c r="AR29" i="5"/>
  <c r="AS29" i="5"/>
  <c r="AT29" i="5"/>
  <c r="AU29" i="5"/>
  <c r="AV29" i="5"/>
  <c r="AW29" i="5"/>
  <c r="AJ30" i="5"/>
  <c r="AK30" i="5"/>
  <c r="AL30" i="5"/>
  <c r="AM30" i="5"/>
  <c r="AN30" i="5"/>
  <c r="AO30" i="5"/>
  <c r="AQ30" i="5"/>
  <c r="AR30" i="5"/>
  <c r="AS30" i="5"/>
  <c r="AT30" i="5"/>
  <c r="AU30" i="5"/>
  <c r="AV30" i="5"/>
  <c r="AW30" i="5"/>
  <c r="AJ31" i="5"/>
  <c r="AK31" i="5"/>
  <c r="AL31" i="5"/>
  <c r="AM31" i="5"/>
  <c r="AN31" i="5"/>
  <c r="AO31" i="5"/>
  <c r="AQ31" i="5"/>
  <c r="AR31" i="5"/>
  <c r="AS31" i="5"/>
  <c r="AT31" i="5"/>
  <c r="AU31" i="5"/>
  <c r="AV31" i="5"/>
  <c r="AW31" i="5"/>
  <c r="AJ32" i="5"/>
  <c r="AK32" i="5"/>
  <c r="AL32" i="5"/>
  <c r="AM32" i="5"/>
  <c r="AN32" i="5"/>
  <c r="AO32" i="5"/>
  <c r="AQ32" i="5"/>
  <c r="AR32" i="5"/>
  <c r="AS32" i="5"/>
  <c r="AT32" i="5"/>
  <c r="AU32" i="5"/>
  <c r="AV32" i="5"/>
  <c r="AW32" i="5"/>
  <c r="AJ33" i="5"/>
  <c r="AK33" i="5"/>
  <c r="AL33" i="5"/>
  <c r="AM33" i="5"/>
  <c r="AN33" i="5"/>
  <c r="AO33" i="5"/>
  <c r="AQ33" i="5"/>
  <c r="AR33" i="5"/>
  <c r="AS33" i="5"/>
  <c r="AT33" i="5"/>
  <c r="AU33" i="5"/>
  <c r="AV33" i="5"/>
  <c r="AW33" i="5"/>
  <c r="AJ34" i="5"/>
  <c r="AK34" i="5"/>
  <c r="AL34" i="5"/>
  <c r="AM34" i="5"/>
  <c r="AN34" i="5"/>
  <c r="AO34" i="5"/>
  <c r="AQ34" i="5"/>
  <c r="AR34" i="5"/>
  <c r="AS34" i="5"/>
  <c r="AT34" i="5"/>
  <c r="AU34" i="5"/>
  <c r="AV34" i="5"/>
  <c r="AW34" i="5"/>
  <c r="AJ35" i="5"/>
  <c r="AK35" i="5"/>
  <c r="AL35" i="5"/>
  <c r="AM35" i="5"/>
  <c r="AN35" i="5"/>
  <c r="AO35" i="5"/>
  <c r="AQ35" i="5"/>
  <c r="AR35" i="5"/>
  <c r="AS35" i="5"/>
  <c r="AT35" i="5"/>
  <c r="AU35" i="5"/>
  <c r="AV35" i="5"/>
  <c r="AW35" i="5"/>
  <c r="AJ36" i="5"/>
  <c r="AK36" i="5"/>
  <c r="AL36" i="5"/>
  <c r="AM36" i="5"/>
  <c r="AN36" i="5"/>
  <c r="AO36" i="5"/>
  <c r="AQ36" i="5"/>
  <c r="AR36" i="5"/>
  <c r="AS36" i="5"/>
  <c r="AT36" i="5"/>
  <c r="AU36" i="5"/>
  <c r="AV36" i="5"/>
  <c r="AW36" i="5"/>
  <c r="AJ37" i="5"/>
  <c r="AK37" i="5"/>
  <c r="AL37" i="5"/>
  <c r="AM37" i="5"/>
  <c r="AN37" i="5"/>
  <c r="AO37" i="5"/>
  <c r="AQ37" i="5"/>
  <c r="AR37" i="5"/>
  <c r="AS37" i="5"/>
  <c r="AT37" i="5"/>
  <c r="AU37" i="5"/>
  <c r="AV37" i="5"/>
  <c r="AW37" i="5"/>
  <c r="AJ38" i="5"/>
  <c r="AK38" i="5"/>
  <c r="AL38" i="5"/>
  <c r="AM38" i="5"/>
  <c r="AN38" i="5"/>
  <c r="AO38" i="5"/>
  <c r="AQ38" i="5"/>
  <c r="AR38" i="5"/>
  <c r="AS38" i="5"/>
  <c r="AT38" i="5"/>
  <c r="AU38" i="5"/>
  <c r="AV38" i="5"/>
  <c r="AW38" i="5"/>
  <c r="AJ39" i="5"/>
  <c r="AK39" i="5"/>
  <c r="AL39" i="5"/>
  <c r="AM39" i="5"/>
  <c r="AN39" i="5"/>
  <c r="AO39" i="5"/>
  <c r="AQ39" i="5"/>
  <c r="AR39" i="5"/>
  <c r="AS39" i="5"/>
  <c r="AT39" i="5"/>
  <c r="AU39" i="5"/>
  <c r="AV39" i="5"/>
  <c r="AW39" i="5"/>
  <c r="AJ40" i="5"/>
  <c r="AK40" i="5"/>
  <c r="AL40" i="5"/>
  <c r="AM40" i="5"/>
  <c r="AN40" i="5"/>
  <c r="AO40" i="5"/>
  <c r="AQ40" i="5"/>
  <c r="AR40" i="5"/>
  <c r="AS40" i="5"/>
  <c r="AT40" i="5"/>
  <c r="AU40" i="5"/>
  <c r="AV40" i="5"/>
  <c r="AW40" i="5"/>
  <c r="AJ41" i="5"/>
  <c r="AK41" i="5"/>
  <c r="AL41" i="5"/>
  <c r="AM41" i="5"/>
  <c r="AN41" i="5"/>
  <c r="AO41" i="5"/>
  <c r="AQ41" i="5"/>
  <c r="AR41" i="5"/>
  <c r="AS41" i="5"/>
  <c r="AT41" i="5"/>
  <c r="AU41" i="5"/>
  <c r="AV41" i="5"/>
  <c r="AW41" i="5"/>
  <c r="AJ42" i="5"/>
  <c r="AK42" i="5"/>
  <c r="AL42" i="5"/>
  <c r="AM42" i="5"/>
  <c r="AN42" i="5"/>
  <c r="AO42" i="5"/>
  <c r="AQ42" i="5"/>
  <c r="AR42" i="5"/>
  <c r="AS42" i="5"/>
  <c r="AT42" i="5"/>
  <c r="AU42" i="5"/>
  <c r="AV42" i="5"/>
  <c r="AW42" i="5"/>
  <c r="AJ43" i="5"/>
  <c r="AK43" i="5"/>
  <c r="AL43" i="5"/>
  <c r="AM43" i="5"/>
  <c r="AN43" i="5"/>
  <c r="AO43" i="5"/>
  <c r="AQ43" i="5"/>
  <c r="AR43" i="5"/>
  <c r="AS43" i="5"/>
  <c r="AT43" i="5"/>
  <c r="AU43" i="5"/>
  <c r="AV43" i="5"/>
  <c r="AW43" i="5"/>
  <c r="AJ44" i="5"/>
  <c r="AK44" i="5"/>
  <c r="AL44" i="5"/>
  <c r="AM44" i="5"/>
  <c r="AN44" i="5"/>
  <c r="AO44" i="5"/>
  <c r="AQ44" i="5"/>
  <c r="AR44" i="5"/>
  <c r="AS44" i="5"/>
  <c r="AT44" i="5"/>
  <c r="AU44" i="5"/>
  <c r="AV44" i="5"/>
  <c r="AW44" i="5"/>
  <c r="AJ45" i="5"/>
  <c r="AK45" i="5"/>
  <c r="AL45" i="5"/>
  <c r="AM45" i="5"/>
  <c r="AN45" i="5"/>
  <c r="AO45" i="5"/>
  <c r="AQ45" i="5"/>
  <c r="AR45" i="5"/>
  <c r="AS45" i="5"/>
  <c r="AT45" i="5"/>
  <c r="AU45" i="5"/>
  <c r="AV45" i="5"/>
  <c r="AW45" i="5"/>
  <c r="AJ46" i="5"/>
  <c r="AK46" i="5"/>
  <c r="AL46" i="5"/>
  <c r="AM46" i="5"/>
  <c r="AN46" i="5"/>
  <c r="AO46" i="5"/>
  <c r="AQ46" i="5"/>
  <c r="AR46" i="5"/>
  <c r="AS46" i="5"/>
  <c r="AT46" i="5"/>
  <c r="AU46" i="5"/>
  <c r="AV46" i="5"/>
  <c r="AW46" i="5"/>
  <c r="AJ47" i="5"/>
  <c r="AK47" i="5"/>
  <c r="AL47" i="5"/>
  <c r="AM47" i="5"/>
  <c r="AN47" i="5"/>
  <c r="AO47" i="5"/>
  <c r="AQ47" i="5"/>
  <c r="AR47" i="5"/>
  <c r="AS47" i="5"/>
  <c r="AT47" i="5"/>
  <c r="AU47" i="5"/>
  <c r="AV47" i="5"/>
  <c r="AW47" i="5"/>
  <c r="AJ48" i="5"/>
  <c r="AK48" i="5"/>
  <c r="AL48" i="5"/>
  <c r="AM48" i="5"/>
  <c r="AN48" i="5"/>
  <c r="AO48" i="5"/>
  <c r="AQ48" i="5"/>
  <c r="AR48" i="5"/>
  <c r="AS48" i="5"/>
  <c r="AT48" i="5"/>
  <c r="AU48" i="5"/>
  <c r="AV48" i="5"/>
  <c r="AW48" i="5"/>
  <c r="AJ49" i="5"/>
  <c r="AK49" i="5"/>
  <c r="AL49" i="5"/>
  <c r="AM49" i="5"/>
  <c r="AN49" i="5"/>
  <c r="AO49" i="5"/>
  <c r="AQ49" i="5"/>
  <c r="AR49" i="5"/>
  <c r="AS49" i="5"/>
  <c r="AT49" i="5"/>
  <c r="AU49" i="5"/>
  <c r="AV49" i="5"/>
  <c r="AW49" i="5"/>
  <c r="AJ50" i="5"/>
  <c r="AK50" i="5"/>
  <c r="AL50" i="5"/>
  <c r="AM50" i="5"/>
  <c r="AN50" i="5"/>
  <c r="AO50" i="5"/>
  <c r="AQ50" i="5"/>
  <c r="AR50" i="5"/>
  <c r="AS50" i="5"/>
  <c r="AT50" i="5"/>
  <c r="AU50" i="5"/>
  <c r="AV50" i="5"/>
  <c r="AJ51" i="5"/>
  <c r="AK51" i="5"/>
  <c r="AL51" i="5"/>
  <c r="AM51" i="5"/>
  <c r="AN51" i="5"/>
  <c r="AO51" i="5"/>
  <c r="AQ51" i="5"/>
  <c r="AR51" i="5"/>
  <c r="AS51" i="5"/>
  <c r="AT51" i="5"/>
  <c r="AU51" i="5"/>
  <c r="AV51" i="5"/>
  <c r="AW51" i="5"/>
  <c r="AJ52" i="5"/>
  <c r="AK52" i="5"/>
  <c r="AL52" i="5"/>
  <c r="AM52" i="5"/>
  <c r="AN52" i="5"/>
  <c r="AO52" i="5"/>
  <c r="AQ52" i="5"/>
  <c r="AR52" i="5"/>
  <c r="AS52" i="5"/>
  <c r="AT52" i="5"/>
  <c r="AU52" i="5"/>
  <c r="AV52" i="5"/>
  <c r="AW52" i="5"/>
  <c r="CF52" i="5"/>
  <c r="CE52" i="5"/>
  <c r="CD52" i="5"/>
  <c r="CC52" i="5"/>
  <c r="CB52" i="5"/>
  <c r="CA52" i="5"/>
  <c r="BZ52" i="5"/>
  <c r="BY52" i="5"/>
  <c r="BX52" i="5"/>
  <c r="BW52" i="5"/>
  <c r="BV52" i="5"/>
  <c r="BU52" i="5"/>
  <c r="BT52" i="5"/>
  <c r="BS52" i="5"/>
  <c r="BR52" i="5"/>
  <c r="BQ52" i="5"/>
  <c r="BO52" i="5"/>
  <c r="BN52" i="5"/>
  <c r="BM52" i="5"/>
  <c r="BK52" i="5"/>
  <c r="BJ52" i="5"/>
  <c r="BI52" i="5"/>
  <c r="BH52" i="5"/>
  <c r="BG52" i="5"/>
  <c r="BF52" i="5"/>
  <c r="BE52" i="5"/>
  <c r="BD52" i="5"/>
  <c r="AI52" i="5"/>
  <c r="AF52" i="5"/>
  <c r="AC52" i="5"/>
  <c r="AB52" i="5"/>
  <c r="CF51" i="5"/>
  <c r="CE51" i="5"/>
  <c r="CD51" i="5"/>
  <c r="CC51" i="5"/>
  <c r="CB51" i="5"/>
  <c r="CA51" i="5"/>
  <c r="BZ51" i="5"/>
  <c r="BY51" i="5"/>
  <c r="BX51" i="5"/>
  <c r="BW51" i="5"/>
  <c r="BV51" i="5"/>
  <c r="BU51" i="5"/>
  <c r="BT51" i="5"/>
  <c r="BS51" i="5"/>
  <c r="BR51" i="5"/>
  <c r="BQ51" i="5"/>
  <c r="BO51" i="5"/>
  <c r="BN51" i="5"/>
  <c r="BM51" i="5"/>
  <c r="BK51" i="5"/>
  <c r="BJ51" i="5"/>
  <c r="BI51" i="5"/>
  <c r="BH51" i="5"/>
  <c r="BG51" i="5"/>
  <c r="BF51" i="5"/>
  <c r="BE51" i="5"/>
  <c r="BD51" i="5"/>
  <c r="AI51" i="5"/>
  <c r="AF51" i="5"/>
  <c r="AC51" i="5"/>
  <c r="AB51" i="5"/>
  <c r="CF50" i="5"/>
  <c r="CE50" i="5"/>
  <c r="CD50" i="5"/>
  <c r="CC50" i="5"/>
  <c r="CB50" i="5"/>
  <c r="CA50" i="5"/>
  <c r="BZ50" i="5"/>
  <c r="BY50" i="5"/>
  <c r="BX50" i="5"/>
  <c r="BW50" i="5"/>
  <c r="BV50" i="5"/>
  <c r="BU50" i="5"/>
  <c r="BT50" i="5"/>
  <c r="BS50" i="5"/>
  <c r="BR50" i="5"/>
  <c r="BQ50" i="5"/>
  <c r="BO50" i="5"/>
  <c r="BN50" i="5"/>
  <c r="BM50" i="5"/>
  <c r="BK50" i="5"/>
  <c r="BJ50" i="5"/>
  <c r="BI50" i="5"/>
  <c r="BH50" i="5"/>
  <c r="BG50" i="5"/>
  <c r="BF50" i="5"/>
  <c r="BE50" i="5"/>
  <c r="BD50" i="5"/>
  <c r="AI50" i="5"/>
  <c r="AF50" i="5"/>
  <c r="AC50" i="5"/>
  <c r="AB50" i="5"/>
  <c r="CF49" i="5"/>
  <c r="CE49" i="5"/>
  <c r="CD49" i="5"/>
  <c r="CC49" i="5"/>
  <c r="CB49" i="5"/>
  <c r="CA49" i="5"/>
  <c r="BZ49" i="5"/>
  <c r="BY49" i="5"/>
  <c r="BX49" i="5"/>
  <c r="BW49" i="5"/>
  <c r="BV49" i="5"/>
  <c r="BU49" i="5"/>
  <c r="BT49" i="5"/>
  <c r="BS49" i="5"/>
  <c r="BR49" i="5"/>
  <c r="BQ49" i="5"/>
  <c r="BO49" i="5"/>
  <c r="BN49" i="5"/>
  <c r="BM49" i="5"/>
  <c r="BK49" i="5"/>
  <c r="BJ49" i="5"/>
  <c r="BI49" i="5"/>
  <c r="BH49" i="5"/>
  <c r="BG49" i="5"/>
  <c r="BF49" i="5"/>
  <c r="BE49" i="5"/>
  <c r="BD49" i="5"/>
  <c r="AI49" i="5"/>
  <c r="AF49" i="5"/>
  <c r="AC49" i="5"/>
  <c r="AB49" i="5"/>
  <c r="CF48" i="5"/>
  <c r="CE48" i="5"/>
  <c r="CD48" i="5"/>
  <c r="CC48" i="5"/>
  <c r="CB48" i="5"/>
  <c r="CA48" i="5"/>
  <c r="BZ48" i="5"/>
  <c r="BY48" i="5"/>
  <c r="BX48" i="5"/>
  <c r="BW48" i="5"/>
  <c r="BV48" i="5"/>
  <c r="BU48" i="5"/>
  <c r="BT48" i="5"/>
  <c r="BS48" i="5"/>
  <c r="BR48" i="5"/>
  <c r="BQ48" i="5"/>
  <c r="BO48" i="5"/>
  <c r="BN48" i="5"/>
  <c r="BM48" i="5"/>
  <c r="BK48" i="5"/>
  <c r="BJ48" i="5"/>
  <c r="BI48" i="5"/>
  <c r="BH48" i="5"/>
  <c r="BG48" i="5"/>
  <c r="BF48" i="5"/>
  <c r="BE48" i="5"/>
  <c r="BD48" i="5"/>
  <c r="AI48" i="5"/>
  <c r="AF48" i="5"/>
  <c r="AC48" i="5"/>
  <c r="AB48" i="5"/>
  <c r="CF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O47" i="5"/>
  <c r="BN47" i="5"/>
  <c r="BM47" i="5"/>
  <c r="BK47" i="5"/>
  <c r="BJ47" i="5"/>
  <c r="BI47" i="5"/>
  <c r="BH47" i="5"/>
  <c r="BG47" i="5"/>
  <c r="BF47" i="5"/>
  <c r="BE47" i="5"/>
  <c r="BD47" i="5"/>
  <c r="AI47" i="5"/>
  <c r="AF47" i="5"/>
  <c r="AC47" i="5"/>
  <c r="AB47" i="5"/>
  <c r="CF46" i="5"/>
  <c r="CE46" i="5"/>
  <c r="CD46" i="5"/>
  <c r="CC46" i="5"/>
  <c r="CB46" i="5"/>
  <c r="CA46" i="5"/>
  <c r="BZ46" i="5"/>
  <c r="BY46" i="5"/>
  <c r="BX46" i="5"/>
  <c r="BW46" i="5"/>
  <c r="BV46" i="5"/>
  <c r="BU46" i="5"/>
  <c r="BT46" i="5"/>
  <c r="BS46" i="5"/>
  <c r="BR46" i="5"/>
  <c r="BQ46" i="5"/>
  <c r="BO46" i="5"/>
  <c r="BN46" i="5"/>
  <c r="BM46" i="5"/>
  <c r="BK46" i="5"/>
  <c r="BJ46" i="5"/>
  <c r="BI46" i="5"/>
  <c r="BH46" i="5"/>
  <c r="BG46" i="5"/>
  <c r="BF46" i="5"/>
  <c r="BE46" i="5"/>
  <c r="BD46" i="5"/>
  <c r="AI46" i="5"/>
  <c r="AF46" i="5"/>
  <c r="AC46" i="5"/>
  <c r="AB46" i="5"/>
  <c r="CF45" i="5"/>
  <c r="CE45" i="5"/>
  <c r="CD45" i="5"/>
  <c r="CC45" i="5"/>
  <c r="CB45" i="5"/>
  <c r="CA45" i="5"/>
  <c r="BZ45" i="5"/>
  <c r="BY45" i="5"/>
  <c r="BX45" i="5"/>
  <c r="BW45" i="5"/>
  <c r="BV45" i="5"/>
  <c r="BU45" i="5"/>
  <c r="BT45" i="5"/>
  <c r="BS45" i="5"/>
  <c r="BR45" i="5"/>
  <c r="BQ45" i="5"/>
  <c r="BO45" i="5"/>
  <c r="BN45" i="5"/>
  <c r="BM45" i="5"/>
  <c r="BK45" i="5"/>
  <c r="BJ45" i="5"/>
  <c r="BI45" i="5"/>
  <c r="BH45" i="5"/>
  <c r="BG45" i="5"/>
  <c r="BF45" i="5"/>
  <c r="BE45" i="5"/>
  <c r="BD45" i="5"/>
  <c r="AI45" i="5"/>
  <c r="AF45" i="5"/>
  <c r="AC45" i="5"/>
  <c r="AB45" i="5"/>
  <c r="CF44" i="5"/>
  <c r="CE44" i="5"/>
  <c r="CD44" i="5"/>
  <c r="CC44" i="5"/>
  <c r="CB44" i="5"/>
  <c r="CA44" i="5"/>
  <c r="BZ44" i="5"/>
  <c r="BY44" i="5"/>
  <c r="BX44" i="5"/>
  <c r="BW44" i="5"/>
  <c r="BV44" i="5"/>
  <c r="BU44" i="5"/>
  <c r="BT44" i="5"/>
  <c r="BS44" i="5"/>
  <c r="BR44" i="5"/>
  <c r="BQ44" i="5"/>
  <c r="BO44" i="5"/>
  <c r="BN44" i="5"/>
  <c r="BM44" i="5"/>
  <c r="BK44" i="5"/>
  <c r="BJ44" i="5"/>
  <c r="BI44" i="5"/>
  <c r="BH44" i="5"/>
  <c r="BG44" i="5"/>
  <c r="BF44" i="5"/>
  <c r="BE44" i="5"/>
  <c r="BD44" i="5"/>
  <c r="AI44" i="5"/>
  <c r="AF44" i="5"/>
  <c r="AC44" i="5"/>
  <c r="AB44" i="5"/>
  <c r="CF43" i="5"/>
  <c r="CE43" i="5"/>
  <c r="CD43" i="5"/>
  <c r="CC43" i="5"/>
  <c r="CB43" i="5"/>
  <c r="CA43" i="5"/>
  <c r="BZ43" i="5"/>
  <c r="BY43" i="5"/>
  <c r="BX43" i="5"/>
  <c r="BW43" i="5"/>
  <c r="BV43" i="5"/>
  <c r="BU43" i="5"/>
  <c r="BT43" i="5"/>
  <c r="BS43" i="5"/>
  <c r="BR43" i="5"/>
  <c r="BQ43" i="5"/>
  <c r="BO43" i="5"/>
  <c r="BN43" i="5"/>
  <c r="BM43" i="5"/>
  <c r="BK43" i="5"/>
  <c r="BJ43" i="5"/>
  <c r="BI43" i="5"/>
  <c r="BH43" i="5"/>
  <c r="BG43" i="5"/>
  <c r="BF43" i="5"/>
  <c r="BE43" i="5"/>
  <c r="BD43" i="5"/>
  <c r="AI43" i="5"/>
  <c r="AF43" i="5"/>
  <c r="AC43" i="5"/>
  <c r="AB43" i="5"/>
  <c r="CF42" i="5"/>
  <c r="CE42" i="5"/>
  <c r="CD42" i="5"/>
  <c r="CC42" i="5"/>
  <c r="CB42" i="5"/>
  <c r="CA42" i="5"/>
  <c r="BZ42" i="5"/>
  <c r="BY42" i="5"/>
  <c r="BX42" i="5"/>
  <c r="BW42" i="5"/>
  <c r="BV42" i="5"/>
  <c r="BU42" i="5"/>
  <c r="BT42" i="5"/>
  <c r="BS42" i="5"/>
  <c r="BR42" i="5"/>
  <c r="BQ42" i="5"/>
  <c r="BO42" i="5"/>
  <c r="BN42" i="5"/>
  <c r="BM42" i="5"/>
  <c r="BK42" i="5"/>
  <c r="BJ42" i="5"/>
  <c r="BI42" i="5"/>
  <c r="BH42" i="5"/>
  <c r="BG42" i="5"/>
  <c r="BF42" i="5"/>
  <c r="BE42" i="5"/>
  <c r="BD42" i="5"/>
  <c r="AI42" i="5"/>
  <c r="AF42" i="5"/>
  <c r="AC42" i="5"/>
  <c r="AB42" i="5"/>
  <c r="CF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O41" i="5"/>
  <c r="BN41" i="5"/>
  <c r="BM41" i="5"/>
  <c r="BK41" i="5"/>
  <c r="BJ41" i="5"/>
  <c r="BI41" i="5"/>
  <c r="BH41" i="5"/>
  <c r="BG41" i="5"/>
  <c r="BF41" i="5"/>
  <c r="BE41" i="5"/>
  <c r="BD41" i="5"/>
  <c r="AI41" i="5"/>
  <c r="AF41" i="5"/>
  <c r="AC41" i="5"/>
  <c r="AB41" i="5"/>
  <c r="CF40" i="5"/>
  <c r="CE40" i="5"/>
  <c r="CD40" i="5"/>
  <c r="CC40" i="5"/>
  <c r="CB40" i="5"/>
  <c r="CA40" i="5"/>
  <c r="BZ40" i="5"/>
  <c r="BY40" i="5"/>
  <c r="BX40" i="5"/>
  <c r="BW40" i="5"/>
  <c r="BV40" i="5"/>
  <c r="BU40" i="5"/>
  <c r="BT40" i="5"/>
  <c r="BS40" i="5"/>
  <c r="BR40" i="5"/>
  <c r="BQ40" i="5"/>
  <c r="BO40" i="5"/>
  <c r="BN40" i="5"/>
  <c r="BM40" i="5"/>
  <c r="BK40" i="5"/>
  <c r="BJ40" i="5"/>
  <c r="BI40" i="5"/>
  <c r="BH40" i="5"/>
  <c r="BG40" i="5"/>
  <c r="BF40" i="5"/>
  <c r="BE40" i="5"/>
  <c r="BD40" i="5"/>
  <c r="AI40" i="5"/>
  <c r="AF40" i="5"/>
  <c r="AC40" i="5"/>
  <c r="AB40" i="5"/>
  <c r="CF39" i="5"/>
  <c r="CE39" i="5"/>
  <c r="CD39" i="5"/>
  <c r="CC39" i="5"/>
  <c r="CB39" i="5"/>
  <c r="CA39" i="5"/>
  <c r="BZ39" i="5"/>
  <c r="BY39" i="5"/>
  <c r="BX39" i="5"/>
  <c r="BW39" i="5"/>
  <c r="BV39" i="5"/>
  <c r="BU39" i="5"/>
  <c r="BT39" i="5"/>
  <c r="BS39" i="5"/>
  <c r="BR39" i="5"/>
  <c r="BQ39" i="5"/>
  <c r="BO39" i="5"/>
  <c r="BN39" i="5"/>
  <c r="BM39" i="5"/>
  <c r="BK39" i="5"/>
  <c r="BJ39" i="5"/>
  <c r="BI39" i="5"/>
  <c r="BH39" i="5"/>
  <c r="BG39" i="5"/>
  <c r="BF39" i="5"/>
  <c r="BE39" i="5"/>
  <c r="BD39" i="5"/>
  <c r="AI39" i="5"/>
  <c r="AF39" i="5"/>
  <c r="AC39" i="5"/>
  <c r="AB39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Q38" i="5"/>
  <c r="BO38" i="5"/>
  <c r="BN38" i="5"/>
  <c r="BM38" i="5"/>
  <c r="BK38" i="5"/>
  <c r="BJ38" i="5"/>
  <c r="BI38" i="5"/>
  <c r="BH38" i="5"/>
  <c r="BG38" i="5"/>
  <c r="BF38" i="5"/>
  <c r="BE38" i="5"/>
  <c r="BD38" i="5"/>
  <c r="AI38" i="5"/>
  <c r="AF38" i="5"/>
  <c r="AC38" i="5"/>
  <c r="AB38" i="5"/>
  <c r="CF37" i="5"/>
  <c r="CE37" i="5"/>
  <c r="CD37" i="5"/>
  <c r="CC37" i="5"/>
  <c r="CB37" i="5"/>
  <c r="CA37" i="5"/>
  <c r="BZ37" i="5"/>
  <c r="BY37" i="5"/>
  <c r="BX37" i="5"/>
  <c r="BW37" i="5"/>
  <c r="BV37" i="5"/>
  <c r="BU37" i="5"/>
  <c r="BT37" i="5"/>
  <c r="BS37" i="5"/>
  <c r="BR37" i="5"/>
  <c r="BQ37" i="5"/>
  <c r="BO37" i="5"/>
  <c r="BN37" i="5"/>
  <c r="BM37" i="5"/>
  <c r="BK37" i="5"/>
  <c r="BJ37" i="5"/>
  <c r="BI37" i="5"/>
  <c r="BH37" i="5"/>
  <c r="BG37" i="5"/>
  <c r="BF37" i="5"/>
  <c r="BE37" i="5"/>
  <c r="BD37" i="5"/>
  <c r="AI37" i="5"/>
  <c r="AF37" i="5"/>
  <c r="AC37" i="5"/>
  <c r="AB37" i="5"/>
  <c r="CF36" i="5"/>
  <c r="CE36" i="5"/>
  <c r="CD36" i="5"/>
  <c r="CC36" i="5"/>
  <c r="CB36" i="5"/>
  <c r="CA36" i="5"/>
  <c r="BZ36" i="5"/>
  <c r="BY36" i="5"/>
  <c r="BX36" i="5"/>
  <c r="BW36" i="5"/>
  <c r="BV36" i="5"/>
  <c r="BU36" i="5"/>
  <c r="BT36" i="5"/>
  <c r="BS36" i="5"/>
  <c r="BR36" i="5"/>
  <c r="BQ36" i="5"/>
  <c r="BO36" i="5"/>
  <c r="BN36" i="5"/>
  <c r="BM36" i="5"/>
  <c r="BK36" i="5"/>
  <c r="BJ36" i="5"/>
  <c r="BI36" i="5"/>
  <c r="BH36" i="5"/>
  <c r="BG36" i="5"/>
  <c r="BF36" i="5"/>
  <c r="BE36" i="5"/>
  <c r="BD36" i="5"/>
  <c r="AI36" i="5"/>
  <c r="AF36" i="5"/>
  <c r="AC36" i="5"/>
  <c r="AB36" i="5"/>
  <c r="CF35" i="5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O35" i="5"/>
  <c r="BN35" i="5"/>
  <c r="BM35" i="5"/>
  <c r="BK35" i="5"/>
  <c r="BJ35" i="5"/>
  <c r="BI35" i="5"/>
  <c r="BH35" i="5"/>
  <c r="BG35" i="5"/>
  <c r="BF35" i="5"/>
  <c r="BE35" i="5"/>
  <c r="BD35" i="5"/>
  <c r="AI35" i="5"/>
  <c r="AF35" i="5"/>
  <c r="AC35" i="5"/>
  <c r="AB35" i="5"/>
  <c r="CF34" i="5"/>
  <c r="CE34" i="5"/>
  <c r="CD34" i="5"/>
  <c r="CC34" i="5"/>
  <c r="CB34" i="5"/>
  <c r="CA34" i="5"/>
  <c r="BZ34" i="5"/>
  <c r="BY34" i="5"/>
  <c r="BX34" i="5"/>
  <c r="BW34" i="5"/>
  <c r="BV34" i="5"/>
  <c r="BU34" i="5"/>
  <c r="BT34" i="5"/>
  <c r="BS34" i="5"/>
  <c r="BR34" i="5"/>
  <c r="BQ34" i="5"/>
  <c r="BO34" i="5"/>
  <c r="BN34" i="5"/>
  <c r="BM34" i="5"/>
  <c r="BK34" i="5"/>
  <c r="BJ34" i="5"/>
  <c r="BI34" i="5"/>
  <c r="BH34" i="5"/>
  <c r="BG34" i="5"/>
  <c r="BF34" i="5"/>
  <c r="BE34" i="5"/>
  <c r="BD34" i="5"/>
  <c r="AI34" i="5"/>
  <c r="AF34" i="5"/>
  <c r="AC34" i="5"/>
  <c r="AB34" i="5"/>
  <c r="CF33" i="5"/>
  <c r="CE33" i="5"/>
  <c r="CD33" i="5"/>
  <c r="CC33" i="5"/>
  <c r="CB33" i="5"/>
  <c r="CA33" i="5"/>
  <c r="BZ33" i="5"/>
  <c r="BY33" i="5"/>
  <c r="BX33" i="5"/>
  <c r="BW33" i="5"/>
  <c r="BV33" i="5"/>
  <c r="BU33" i="5"/>
  <c r="BT33" i="5"/>
  <c r="BS33" i="5"/>
  <c r="BR33" i="5"/>
  <c r="BQ33" i="5"/>
  <c r="BO33" i="5"/>
  <c r="BN33" i="5"/>
  <c r="BM33" i="5"/>
  <c r="BK33" i="5"/>
  <c r="BJ33" i="5"/>
  <c r="BI33" i="5"/>
  <c r="BH33" i="5"/>
  <c r="BG33" i="5"/>
  <c r="BF33" i="5"/>
  <c r="BE33" i="5"/>
  <c r="BD33" i="5"/>
  <c r="AI33" i="5"/>
  <c r="AC33" i="5"/>
  <c r="AB33" i="5"/>
  <c r="CF32" i="5"/>
  <c r="CE32" i="5"/>
  <c r="CD32" i="5"/>
  <c r="CC32" i="5"/>
  <c r="CB32" i="5"/>
  <c r="CA32" i="5"/>
  <c r="BZ32" i="5"/>
  <c r="BY32" i="5"/>
  <c r="BX32" i="5"/>
  <c r="BW32" i="5"/>
  <c r="BV32" i="5"/>
  <c r="BU32" i="5"/>
  <c r="BT32" i="5"/>
  <c r="BS32" i="5"/>
  <c r="BR32" i="5"/>
  <c r="BQ32" i="5"/>
  <c r="BO32" i="5"/>
  <c r="BN32" i="5"/>
  <c r="BM32" i="5"/>
  <c r="BK32" i="5"/>
  <c r="BJ32" i="5"/>
  <c r="BI32" i="5"/>
  <c r="BH32" i="5"/>
  <c r="BG32" i="5"/>
  <c r="BF32" i="5"/>
  <c r="BE32" i="5"/>
  <c r="BD32" i="5"/>
  <c r="AI32" i="5"/>
  <c r="AF32" i="5"/>
  <c r="AC32" i="5"/>
  <c r="AB32" i="5"/>
  <c r="CF31" i="5"/>
  <c r="CE31" i="5"/>
  <c r="CD31" i="5"/>
  <c r="CC31" i="5"/>
  <c r="CB31" i="5"/>
  <c r="CA31" i="5"/>
  <c r="BZ31" i="5"/>
  <c r="BY31" i="5"/>
  <c r="BX31" i="5"/>
  <c r="BW31" i="5"/>
  <c r="BV31" i="5"/>
  <c r="BU31" i="5"/>
  <c r="BT31" i="5"/>
  <c r="BS31" i="5"/>
  <c r="BR31" i="5"/>
  <c r="BQ31" i="5"/>
  <c r="BO31" i="5"/>
  <c r="BN31" i="5"/>
  <c r="BM31" i="5"/>
  <c r="BK31" i="5"/>
  <c r="BJ31" i="5"/>
  <c r="BI31" i="5"/>
  <c r="BH31" i="5"/>
  <c r="BG31" i="5"/>
  <c r="BF31" i="5"/>
  <c r="BE31" i="5"/>
  <c r="BD31" i="5"/>
  <c r="AI31" i="5"/>
  <c r="AF31" i="5"/>
  <c r="AC31" i="5"/>
  <c r="AB31" i="5"/>
  <c r="CF30" i="5"/>
  <c r="CE30" i="5"/>
  <c r="CD30" i="5"/>
  <c r="CC30" i="5"/>
  <c r="CB30" i="5"/>
  <c r="CA30" i="5"/>
  <c r="BZ30" i="5"/>
  <c r="BY30" i="5"/>
  <c r="BX30" i="5"/>
  <c r="BW30" i="5"/>
  <c r="BV30" i="5"/>
  <c r="BU30" i="5"/>
  <c r="BT30" i="5"/>
  <c r="BS30" i="5"/>
  <c r="BR30" i="5"/>
  <c r="BQ30" i="5"/>
  <c r="BO30" i="5"/>
  <c r="BN30" i="5"/>
  <c r="BM30" i="5"/>
  <c r="BK30" i="5"/>
  <c r="BJ30" i="5"/>
  <c r="BI30" i="5"/>
  <c r="BH30" i="5"/>
  <c r="BG30" i="5"/>
  <c r="BF30" i="5"/>
  <c r="BE30" i="5"/>
  <c r="BD30" i="5"/>
  <c r="AI30" i="5"/>
  <c r="AF30" i="5"/>
  <c r="AC30" i="5"/>
  <c r="AB30" i="5"/>
  <c r="CF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O29" i="5"/>
  <c r="BN29" i="5"/>
  <c r="BM29" i="5"/>
  <c r="BK29" i="5"/>
  <c r="BJ29" i="5"/>
  <c r="BI29" i="5"/>
  <c r="BH29" i="5"/>
  <c r="BG29" i="5"/>
  <c r="BF29" i="5"/>
  <c r="BE29" i="5"/>
  <c r="BD29" i="5"/>
  <c r="AI29" i="5"/>
  <c r="AC29" i="5"/>
  <c r="AB29" i="5"/>
  <c r="BO54" i="5"/>
  <c r="BO55" i="5"/>
  <c r="BO56" i="5"/>
  <c r="BO57" i="5"/>
  <c r="BO58" i="5"/>
  <c r="BO59" i="5"/>
  <c r="BO60" i="5"/>
  <c r="BO61" i="5"/>
  <c r="BO62" i="5"/>
  <c r="BO63" i="5"/>
  <c r="Z11" i="19"/>
  <c r="E30" i="11" l="1"/>
  <c r="AO7" i="19" l="1"/>
  <c r="C45" i="11" s="1"/>
  <c r="BM46" i="19"/>
  <c r="BN46" i="19"/>
  <c r="BO46" i="19"/>
  <c r="BP46" i="19"/>
  <c r="BQ46" i="19"/>
  <c r="BR46" i="19"/>
  <c r="BS46" i="19"/>
  <c r="BT46" i="19"/>
  <c r="BU46" i="19"/>
  <c r="BV46" i="19"/>
  <c r="BW46" i="19"/>
  <c r="BX46" i="19"/>
  <c r="BY46" i="19"/>
  <c r="BZ46" i="19"/>
  <c r="CA46" i="19"/>
  <c r="CB46" i="19"/>
  <c r="BM47" i="19"/>
  <c r="BN47" i="19"/>
  <c r="BO47" i="19"/>
  <c r="BP47" i="19"/>
  <c r="BQ47" i="19"/>
  <c r="BR47" i="19"/>
  <c r="BS47" i="19"/>
  <c r="BT47" i="19"/>
  <c r="BU47" i="19"/>
  <c r="BV47" i="19"/>
  <c r="BW47" i="19"/>
  <c r="BX47" i="19"/>
  <c r="BY47" i="19"/>
  <c r="BZ47" i="19"/>
  <c r="CA47" i="19"/>
  <c r="CB47" i="19"/>
  <c r="BM48" i="19"/>
  <c r="BN48" i="19"/>
  <c r="BO48" i="19"/>
  <c r="BP48" i="19"/>
  <c r="BQ48" i="19"/>
  <c r="BR48" i="19"/>
  <c r="BS48" i="19"/>
  <c r="BT48" i="19"/>
  <c r="BU48" i="19"/>
  <c r="BV48" i="19"/>
  <c r="BW48" i="19"/>
  <c r="BX48" i="19"/>
  <c r="BY48" i="19"/>
  <c r="BZ48" i="19"/>
  <c r="CA48" i="19"/>
  <c r="CB48" i="19"/>
  <c r="BM49" i="19"/>
  <c r="BN49" i="19"/>
  <c r="BO49" i="19"/>
  <c r="BP49" i="19"/>
  <c r="BQ49" i="19"/>
  <c r="BR49" i="19"/>
  <c r="BS49" i="19"/>
  <c r="BT49" i="19"/>
  <c r="BU49" i="19"/>
  <c r="BV49" i="19"/>
  <c r="BW49" i="19"/>
  <c r="BX49" i="19"/>
  <c r="BY49" i="19"/>
  <c r="BZ49" i="19"/>
  <c r="CA49" i="19"/>
  <c r="CB49" i="19"/>
  <c r="BM50" i="19"/>
  <c r="BN50" i="19"/>
  <c r="BO50" i="19"/>
  <c r="BP50" i="19"/>
  <c r="BQ50" i="19"/>
  <c r="BR50" i="19"/>
  <c r="BS50" i="19"/>
  <c r="BT50" i="19"/>
  <c r="BU50" i="19"/>
  <c r="BV50" i="19"/>
  <c r="BW50" i="19"/>
  <c r="BX50" i="19"/>
  <c r="BY50" i="19"/>
  <c r="BZ50" i="19"/>
  <c r="CA50" i="19"/>
  <c r="CB50" i="19"/>
  <c r="BM51" i="19"/>
  <c r="BN51" i="19"/>
  <c r="BO51" i="19"/>
  <c r="BP51" i="19"/>
  <c r="BQ51" i="19"/>
  <c r="BR51" i="19"/>
  <c r="BS51" i="19"/>
  <c r="BT51" i="19"/>
  <c r="BU51" i="19"/>
  <c r="BV51" i="19"/>
  <c r="BW51" i="19"/>
  <c r="BX51" i="19"/>
  <c r="BY51" i="19"/>
  <c r="BZ51" i="19"/>
  <c r="CA51" i="19"/>
  <c r="CB51" i="19"/>
  <c r="BM52" i="19"/>
  <c r="BN52" i="19"/>
  <c r="BO52" i="19"/>
  <c r="BP52" i="19"/>
  <c r="BQ52" i="19"/>
  <c r="BR52" i="19"/>
  <c r="BS52" i="19"/>
  <c r="BT52" i="19"/>
  <c r="BU52" i="19"/>
  <c r="BV52" i="19"/>
  <c r="BW52" i="19"/>
  <c r="BX52" i="19"/>
  <c r="BY52" i="19"/>
  <c r="BZ52" i="19"/>
  <c r="CA52" i="19"/>
  <c r="CB52" i="19"/>
  <c r="BM53" i="19"/>
  <c r="BN53" i="19"/>
  <c r="BO53" i="19"/>
  <c r="BP53" i="19"/>
  <c r="BQ53" i="19"/>
  <c r="BR53" i="19"/>
  <c r="BS53" i="19"/>
  <c r="BT53" i="19"/>
  <c r="BU53" i="19"/>
  <c r="BV53" i="19"/>
  <c r="BW53" i="19"/>
  <c r="BX53" i="19"/>
  <c r="BY53" i="19"/>
  <c r="BZ53" i="19"/>
  <c r="CA53" i="19"/>
  <c r="CB53" i="19"/>
  <c r="BM54" i="19"/>
  <c r="BN54" i="19"/>
  <c r="BO54" i="19"/>
  <c r="BP54" i="19"/>
  <c r="BQ54" i="19"/>
  <c r="BR54" i="19"/>
  <c r="BS54" i="19"/>
  <c r="BT54" i="19"/>
  <c r="BU54" i="19"/>
  <c r="BV54" i="19"/>
  <c r="BW54" i="19"/>
  <c r="BX54" i="19"/>
  <c r="BY54" i="19"/>
  <c r="BZ54" i="19"/>
  <c r="CA54" i="19"/>
  <c r="CB54" i="19"/>
  <c r="BM55" i="19"/>
  <c r="BN55" i="19"/>
  <c r="BO55" i="19"/>
  <c r="BP55" i="19"/>
  <c r="BQ55" i="19"/>
  <c r="BR55" i="19"/>
  <c r="BS55" i="19"/>
  <c r="BT55" i="19"/>
  <c r="BU55" i="19"/>
  <c r="BV55" i="19"/>
  <c r="BW55" i="19"/>
  <c r="BX55" i="19"/>
  <c r="BY55" i="19"/>
  <c r="BZ55" i="19"/>
  <c r="CA55" i="19"/>
  <c r="CB55" i="19"/>
  <c r="BM56" i="19"/>
  <c r="BN56" i="19"/>
  <c r="BO56" i="19"/>
  <c r="BP56" i="19"/>
  <c r="BQ56" i="19"/>
  <c r="BR56" i="19"/>
  <c r="BS56" i="19"/>
  <c r="BT56" i="19"/>
  <c r="BU56" i="19"/>
  <c r="BV56" i="19"/>
  <c r="BW56" i="19"/>
  <c r="BX56" i="19"/>
  <c r="BY56" i="19"/>
  <c r="BZ56" i="19"/>
  <c r="CA56" i="19"/>
  <c r="CB56" i="19"/>
  <c r="BM57" i="19"/>
  <c r="BN57" i="19"/>
  <c r="BO57" i="19"/>
  <c r="BP57" i="19"/>
  <c r="BQ57" i="19"/>
  <c r="BR57" i="19"/>
  <c r="BS57" i="19"/>
  <c r="BT57" i="19"/>
  <c r="BU57" i="19"/>
  <c r="BV57" i="19"/>
  <c r="BW57" i="19"/>
  <c r="BX57" i="19"/>
  <c r="BY57" i="19"/>
  <c r="BZ57" i="19"/>
  <c r="CA57" i="19"/>
  <c r="CB57" i="19"/>
  <c r="BM58" i="19"/>
  <c r="BN58" i="19"/>
  <c r="BO58" i="19"/>
  <c r="BP58" i="19"/>
  <c r="BQ58" i="19"/>
  <c r="BR58" i="19"/>
  <c r="BS58" i="19"/>
  <c r="BT58" i="19"/>
  <c r="BU58" i="19"/>
  <c r="BV58" i="19"/>
  <c r="BW58" i="19"/>
  <c r="BX58" i="19"/>
  <c r="BY58" i="19"/>
  <c r="BZ58" i="19"/>
  <c r="CA58" i="19"/>
  <c r="CB58" i="19"/>
  <c r="BM59" i="19"/>
  <c r="BN59" i="19"/>
  <c r="BO59" i="19"/>
  <c r="BP59" i="19"/>
  <c r="BQ59" i="19"/>
  <c r="BR59" i="19"/>
  <c r="BS59" i="19"/>
  <c r="BT59" i="19"/>
  <c r="BU59" i="19"/>
  <c r="BV59" i="19"/>
  <c r="BW59" i="19"/>
  <c r="BX59" i="19"/>
  <c r="BY59" i="19"/>
  <c r="BZ59" i="19"/>
  <c r="CA59" i="19"/>
  <c r="CB59" i="19"/>
  <c r="BM60" i="19"/>
  <c r="BN60" i="19"/>
  <c r="BO60" i="19"/>
  <c r="BP60" i="19"/>
  <c r="BQ60" i="19"/>
  <c r="BR60" i="19"/>
  <c r="BS60" i="19"/>
  <c r="BT60" i="19"/>
  <c r="BU60" i="19"/>
  <c r="BV60" i="19"/>
  <c r="BW60" i="19"/>
  <c r="BX60" i="19"/>
  <c r="BY60" i="19"/>
  <c r="BZ60" i="19"/>
  <c r="CA60" i="19"/>
  <c r="CB60" i="19"/>
  <c r="BM61" i="19"/>
  <c r="BN61" i="19"/>
  <c r="BO61" i="19"/>
  <c r="BP61" i="19"/>
  <c r="BQ61" i="19"/>
  <c r="BR61" i="19"/>
  <c r="BS61" i="19"/>
  <c r="BT61" i="19"/>
  <c r="BU61" i="19"/>
  <c r="BV61" i="19"/>
  <c r="BW61" i="19"/>
  <c r="BX61" i="19"/>
  <c r="BY61" i="19"/>
  <c r="BZ61" i="19"/>
  <c r="CA61" i="19"/>
  <c r="CB61" i="19"/>
  <c r="BM62" i="19"/>
  <c r="BN62" i="19"/>
  <c r="BO62" i="19"/>
  <c r="BP62" i="19"/>
  <c r="BQ62" i="19"/>
  <c r="BR62" i="19"/>
  <c r="BS62" i="19"/>
  <c r="BT62" i="19"/>
  <c r="BU62" i="19"/>
  <c r="BV62" i="19"/>
  <c r="BW62" i="19"/>
  <c r="BX62" i="19"/>
  <c r="BY62" i="19"/>
  <c r="BZ62" i="19"/>
  <c r="CA62" i="19"/>
  <c r="CB62" i="19"/>
  <c r="BM63" i="19"/>
  <c r="BN63" i="19"/>
  <c r="BO63" i="19"/>
  <c r="BP63" i="19"/>
  <c r="BQ63" i="19"/>
  <c r="BR63" i="19"/>
  <c r="BS63" i="19"/>
  <c r="BT63" i="19"/>
  <c r="BU63" i="19"/>
  <c r="BV63" i="19"/>
  <c r="BW63" i="19"/>
  <c r="BX63" i="19"/>
  <c r="BY63" i="19"/>
  <c r="BZ63" i="19"/>
  <c r="CA63" i="19"/>
  <c r="CB63" i="19"/>
  <c r="BM64" i="19"/>
  <c r="BN64" i="19"/>
  <c r="BO64" i="19"/>
  <c r="BP64" i="19"/>
  <c r="BQ64" i="19"/>
  <c r="BR64" i="19"/>
  <c r="BS64" i="19"/>
  <c r="BT64" i="19"/>
  <c r="BU64" i="19"/>
  <c r="BV64" i="19"/>
  <c r="BW64" i="19"/>
  <c r="BX64" i="19"/>
  <c r="BY64" i="19"/>
  <c r="BZ64" i="19"/>
  <c r="CA64" i="19"/>
  <c r="CB64" i="19"/>
  <c r="BM65" i="19"/>
  <c r="BN65" i="19"/>
  <c r="BO65" i="19"/>
  <c r="BP65" i="19"/>
  <c r="BQ65" i="19"/>
  <c r="BR65" i="19"/>
  <c r="BS65" i="19"/>
  <c r="BT65" i="19"/>
  <c r="BU65" i="19"/>
  <c r="BV65" i="19"/>
  <c r="BW65" i="19"/>
  <c r="BX65" i="19"/>
  <c r="BY65" i="19"/>
  <c r="BZ65" i="19"/>
  <c r="CA65" i="19"/>
  <c r="CB65" i="19"/>
  <c r="BM66" i="19"/>
  <c r="BN66" i="19"/>
  <c r="BO66" i="19"/>
  <c r="BP66" i="19"/>
  <c r="BQ66" i="19"/>
  <c r="BR66" i="19"/>
  <c r="BS66" i="19"/>
  <c r="BT66" i="19"/>
  <c r="BU66" i="19"/>
  <c r="BV66" i="19"/>
  <c r="BW66" i="19"/>
  <c r="BX66" i="19"/>
  <c r="BY66" i="19"/>
  <c r="BZ66" i="19"/>
  <c r="CA66" i="19"/>
  <c r="CB66" i="19"/>
  <c r="BM67" i="19"/>
  <c r="BN67" i="19"/>
  <c r="BO67" i="19"/>
  <c r="BP67" i="19"/>
  <c r="BQ67" i="19"/>
  <c r="BR67" i="19"/>
  <c r="BS67" i="19"/>
  <c r="BT67" i="19"/>
  <c r="BU67" i="19"/>
  <c r="BV67" i="19"/>
  <c r="BW67" i="19"/>
  <c r="BX67" i="19"/>
  <c r="BY67" i="19"/>
  <c r="BZ67" i="19"/>
  <c r="CA67" i="19"/>
  <c r="CB67" i="19"/>
  <c r="BM68" i="19"/>
  <c r="BN68" i="19"/>
  <c r="BO68" i="19"/>
  <c r="BP68" i="19"/>
  <c r="BQ68" i="19"/>
  <c r="BR68" i="19"/>
  <c r="BS68" i="19"/>
  <c r="BT68" i="19"/>
  <c r="BU68" i="19"/>
  <c r="BV68" i="19"/>
  <c r="BW68" i="19"/>
  <c r="BX68" i="19"/>
  <c r="BY68" i="19"/>
  <c r="BZ68" i="19"/>
  <c r="CA68" i="19"/>
  <c r="CB68" i="19"/>
  <c r="CB11" i="19"/>
  <c r="CA11" i="19"/>
  <c r="BZ11" i="19"/>
  <c r="BY11" i="19"/>
  <c r="BX11" i="19"/>
  <c r="BW11" i="19"/>
  <c r="BV11" i="19"/>
  <c r="BU11" i="19"/>
  <c r="BT11" i="19"/>
  <c r="BS11" i="19"/>
  <c r="BR11" i="19"/>
  <c r="BQ11" i="19"/>
  <c r="BP11" i="19"/>
  <c r="BO11" i="19"/>
  <c r="BN11" i="19"/>
  <c r="BM11" i="19"/>
  <c r="BJ46" i="19"/>
  <c r="BK46" i="19"/>
  <c r="BJ47" i="19"/>
  <c r="BK47" i="19"/>
  <c r="BJ48" i="19"/>
  <c r="BK48" i="19"/>
  <c r="BJ49" i="19"/>
  <c r="BK49" i="19"/>
  <c r="BJ50" i="19"/>
  <c r="BK50" i="19"/>
  <c r="BJ51" i="19"/>
  <c r="BK51" i="19"/>
  <c r="BJ52" i="19"/>
  <c r="BK52" i="19"/>
  <c r="BJ53" i="19"/>
  <c r="BK53" i="19"/>
  <c r="BJ54" i="19"/>
  <c r="BK54" i="19"/>
  <c r="BJ55" i="19"/>
  <c r="BK55" i="19"/>
  <c r="BJ56" i="19"/>
  <c r="BK56" i="19"/>
  <c r="BJ57" i="19"/>
  <c r="BK57" i="19"/>
  <c r="BJ58" i="19"/>
  <c r="BK58" i="19"/>
  <c r="BJ59" i="19"/>
  <c r="BK59" i="19"/>
  <c r="BJ60" i="19"/>
  <c r="BK60" i="19"/>
  <c r="BJ61" i="19"/>
  <c r="BK61" i="19"/>
  <c r="BJ62" i="19"/>
  <c r="BK62" i="19"/>
  <c r="BJ63" i="19"/>
  <c r="BK63" i="19"/>
  <c r="BJ64" i="19"/>
  <c r="BK64" i="19"/>
  <c r="BJ65" i="19"/>
  <c r="BK65" i="19"/>
  <c r="BJ66" i="19"/>
  <c r="BK66" i="19"/>
  <c r="BJ67" i="19"/>
  <c r="BK67" i="19"/>
  <c r="BJ68" i="19"/>
  <c r="BK68" i="19"/>
  <c r="BJ69" i="19"/>
  <c r="BK69" i="19"/>
  <c r="BK11" i="19"/>
  <c r="BJ11" i="19"/>
  <c r="BA46" i="19"/>
  <c r="BB46" i="19"/>
  <c r="BC46" i="19"/>
  <c r="BD46" i="19"/>
  <c r="BE46" i="19"/>
  <c r="BF46" i="19"/>
  <c r="BG46" i="19"/>
  <c r="BH46" i="19"/>
  <c r="BA47" i="19"/>
  <c r="BB47" i="19"/>
  <c r="BC47" i="19"/>
  <c r="BD47" i="19"/>
  <c r="BE47" i="19"/>
  <c r="BF47" i="19"/>
  <c r="BG47" i="19"/>
  <c r="BH47" i="19"/>
  <c r="BA48" i="19"/>
  <c r="BB48" i="19"/>
  <c r="BC48" i="19"/>
  <c r="BD48" i="19"/>
  <c r="BE48" i="19"/>
  <c r="BF48" i="19"/>
  <c r="BG48" i="19"/>
  <c r="BH48" i="19"/>
  <c r="BA49" i="19"/>
  <c r="BB49" i="19"/>
  <c r="BC49" i="19"/>
  <c r="BD49" i="19"/>
  <c r="BE49" i="19"/>
  <c r="BF49" i="19"/>
  <c r="BG49" i="19"/>
  <c r="BH49" i="19"/>
  <c r="BA50" i="19"/>
  <c r="BB50" i="19"/>
  <c r="BC50" i="19"/>
  <c r="BD50" i="19"/>
  <c r="BE50" i="19"/>
  <c r="BF50" i="19"/>
  <c r="BG50" i="19"/>
  <c r="BH50" i="19"/>
  <c r="BA51" i="19"/>
  <c r="BB51" i="19"/>
  <c r="BC51" i="19"/>
  <c r="BD51" i="19"/>
  <c r="BE51" i="19"/>
  <c r="BF51" i="19"/>
  <c r="BG51" i="19"/>
  <c r="BH51" i="19"/>
  <c r="BA52" i="19"/>
  <c r="BB52" i="19"/>
  <c r="BC52" i="19"/>
  <c r="BD52" i="19"/>
  <c r="BE52" i="19"/>
  <c r="BF52" i="19"/>
  <c r="BG52" i="19"/>
  <c r="BH52" i="19"/>
  <c r="BA53" i="19"/>
  <c r="BB53" i="19"/>
  <c r="BC53" i="19"/>
  <c r="BD53" i="19"/>
  <c r="BE53" i="19"/>
  <c r="BF53" i="19"/>
  <c r="BG53" i="19"/>
  <c r="BH53" i="19"/>
  <c r="BA54" i="19"/>
  <c r="BB54" i="19"/>
  <c r="BC54" i="19"/>
  <c r="BD54" i="19"/>
  <c r="BE54" i="19"/>
  <c r="BF54" i="19"/>
  <c r="BG54" i="19"/>
  <c r="BH54" i="19"/>
  <c r="BA55" i="19"/>
  <c r="BB55" i="19"/>
  <c r="BC55" i="19"/>
  <c r="BD55" i="19"/>
  <c r="BE55" i="19"/>
  <c r="BF55" i="19"/>
  <c r="BG55" i="19"/>
  <c r="BH55" i="19"/>
  <c r="BA56" i="19"/>
  <c r="BB56" i="19"/>
  <c r="BC56" i="19"/>
  <c r="BD56" i="19"/>
  <c r="BE56" i="19"/>
  <c r="BF56" i="19"/>
  <c r="BG56" i="19"/>
  <c r="BH56" i="19"/>
  <c r="BA57" i="19"/>
  <c r="BB57" i="19"/>
  <c r="BC57" i="19"/>
  <c r="BD57" i="19"/>
  <c r="BE57" i="19"/>
  <c r="BF57" i="19"/>
  <c r="BG57" i="19"/>
  <c r="BH57" i="19"/>
  <c r="BA58" i="19"/>
  <c r="BB58" i="19"/>
  <c r="BC58" i="19"/>
  <c r="BD58" i="19"/>
  <c r="BE58" i="19"/>
  <c r="BF58" i="19"/>
  <c r="BG58" i="19"/>
  <c r="BH58" i="19"/>
  <c r="BA59" i="19"/>
  <c r="BB59" i="19"/>
  <c r="BC59" i="19"/>
  <c r="BD59" i="19"/>
  <c r="BE59" i="19"/>
  <c r="BF59" i="19"/>
  <c r="BG59" i="19"/>
  <c r="BH59" i="19"/>
  <c r="BA60" i="19"/>
  <c r="BB60" i="19"/>
  <c r="BC60" i="19"/>
  <c r="BD60" i="19"/>
  <c r="BE60" i="19"/>
  <c r="BF60" i="19"/>
  <c r="BG60" i="19"/>
  <c r="BH60" i="19"/>
  <c r="BA61" i="19"/>
  <c r="BB61" i="19"/>
  <c r="BC61" i="19"/>
  <c r="BD61" i="19"/>
  <c r="BE61" i="19"/>
  <c r="BF61" i="19"/>
  <c r="BG61" i="19"/>
  <c r="BH61" i="19"/>
  <c r="BA62" i="19"/>
  <c r="BB62" i="19"/>
  <c r="BC62" i="19"/>
  <c r="BD62" i="19"/>
  <c r="BE62" i="19"/>
  <c r="BF62" i="19"/>
  <c r="BG62" i="19"/>
  <c r="BH62" i="19"/>
  <c r="BA63" i="19"/>
  <c r="BB63" i="19"/>
  <c r="BC63" i="19"/>
  <c r="BD63" i="19"/>
  <c r="BE63" i="19"/>
  <c r="BF63" i="19"/>
  <c r="BG63" i="19"/>
  <c r="BH63" i="19"/>
  <c r="BA64" i="19"/>
  <c r="BB64" i="19"/>
  <c r="BC64" i="19"/>
  <c r="BD64" i="19"/>
  <c r="BE64" i="19"/>
  <c r="BF64" i="19"/>
  <c r="BG64" i="19"/>
  <c r="BH64" i="19"/>
  <c r="BA65" i="19"/>
  <c r="BB65" i="19"/>
  <c r="BC65" i="19"/>
  <c r="BD65" i="19"/>
  <c r="BE65" i="19"/>
  <c r="BF65" i="19"/>
  <c r="BG65" i="19"/>
  <c r="BH65" i="19"/>
  <c r="BA66" i="19"/>
  <c r="BB66" i="19"/>
  <c r="BC66" i="19"/>
  <c r="BD66" i="19"/>
  <c r="BE66" i="19"/>
  <c r="BF66" i="19"/>
  <c r="BG66" i="19"/>
  <c r="BH66" i="19"/>
  <c r="BA67" i="19"/>
  <c r="BB67" i="19"/>
  <c r="BC67" i="19"/>
  <c r="BD67" i="19"/>
  <c r="BE67" i="19"/>
  <c r="BF67" i="19"/>
  <c r="BG67" i="19"/>
  <c r="BH67" i="19"/>
  <c r="BA68" i="19"/>
  <c r="BB68" i="19"/>
  <c r="BC68" i="19"/>
  <c r="BD68" i="19"/>
  <c r="BE68" i="19"/>
  <c r="BF68" i="19"/>
  <c r="BG68" i="19"/>
  <c r="BH68" i="19"/>
  <c r="BA69" i="19"/>
  <c r="BB69" i="19"/>
  <c r="BC69" i="19"/>
  <c r="BD69" i="19"/>
  <c r="BE69" i="19"/>
  <c r="BF69" i="19"/>
  <c r="BG69" i="19"/>
  <c r="BH69" i="19"/>
  <c r="BH11" i="19"/>
  <c r="BG11" i="19"/>
  <c r="BF11" i="19"/>
  <c r="BE11" i="19"/>
  <c r="BD11" i="19"/>
  <c r="BC11" i="19"/>
  <c r="BB11" i="19"/>
  <c r="BA11" i="19"/>
  <c r="CB69" i="19"/>
  <c r="CA69" i="19"/>
  <c r="BZ69" i="19"/>
  <c r="BY69" i="19"/>
  <c r="BX69" i="19"/>
  <c r="BW69" i="19"/>
  <c r="BV69" i="19"/>
  <c r="BU69" i="19"/>
  <c r="BT69" i="19"/>
  <c r="BS69" i="19"/>
  <c r="BR69" i="19"/>
  <c r="BQ69" i="19"/>
  <c r="BP69" i="19"/>
  <c r="BO69" i="19"/>
  <c r="BN69" i="19"/>
  <c r="BM69" i="19"/>
  <c r="BL7" i="19"/>
  <c r="BI7" i="19"/>
  <c r="AV7" i="19"/>
  <c r="G48" i="11" s="1"/>
  <c r="AU7" i="19"/>
  <c r="F48" i="11" s="1"/>
  <c r="AT7" i="19"/>
  <c r="E48" i="11" s="1"/>
  <c r="AS7" i="19"/>
  <c r="D48" i="11" s="1"/>
  <c r="AR7" i="19"/>
  <c r="C48" i="11" s="1"/>
  <c r="L2" i="19"/>
  <c r="AE11" i="19"/>
  <c r="AM11" i="19"/>
  <c r="AL11" i="19"/>
  <c r="AK11" i="19"/>
  <c r="AJ11" i="19"/>
  <c r="AI11" i="19"/>
  <c r="AH11" i="19"/>
  <c r="AG11" i="19"/>
  <c r="AF11" i="19"/>
  <c r="AD11" i="19"/>
  <c r="AC11" i="19"/>
  <c r="CE54" i="5"/>
  <c r="CE55" i="5"/>
  <c r="CE56" i="5"/>
  <c r="CE57" i="5"/>
  <c r="CE58" i="5"/>
  <c r="CE59" i="5"/>
  <c r="CE60" i="5"/>
  <c r="CE61" i="5"/>
  <c r="CE62" i="5"/>
  <c r="CE63" i="5"/>
  <c r="AW55" i="5"/>
  <c r="D45" i="11"/>
  <c r="E45" i="11"/>
  <c r="F45" i="11"/>
  <c r="BQ54" i="5"/>
  <c r="BR54" i="5"/>
  <c r="BS54" i="5"/>
  <c r="BT54" i="5"/>
  <c r="BU54" i="5"/>
  <c r="BV54" i="5"/>
  <c r="BW54" i="5"/>
  <c r="BX54" i="5"/>
  <c r="BY54" i="5"/>
  <c r="BZ54" i="5"/>
  <c r="CA54" i="5"/>
  <c r="CB54" i="5"/>
  <c r="CC54" i="5"/>
  <c r="CD54" i="5"/>
  <c r="CF54" i="5"/>
  <c r="BQ55" i="5"/>
  <c r="BR55" i="5"/>
  <c r="BS55" i="5"/>
  <c r="BT55" i="5"/>
  <c r="BU55" i="5"/>
  <c r="BV55" i="5"/>
  <c r="BW55" i="5"/>
  <c r="BX55" i="5"/>
  <c r="BY55" i="5"/>
  <c r="BZ55" i="5"/>
  <c r="CA55" i="5"/>
  <c r="CB55" i="5"/>
  <c r="CC55" i="5"/>
  <c r="CD55" i="5"/>
  <c r="CF55" i="5"/>
  <c r="BQ56" i="5"/>
  <c r="BR56" i="5"/>
  <c r="BS56" i="5"/>
  <c r="BT56" i="5"/>
  <c r="BU56" i="5"/>
  <c r="BV56" i="5"/>
  <c r="BW56" i="5"/>
  <c r="BX56" i="5"/>
  <c r="BY56" i="5"/>
  <c r="BZ56" i="5"/>
  <c r="CA56" i="5"/>
  <c r="CB56" i="5"/>
  <c r="CC56" i="5"/>
  <c r="CD56" i="5"/>
  <c r="CF56" i="5"/>
  <c r="BQ57" i="5"/>
  <c r="BR57" i="5"/>
  <c r="BS57" i="5"/>
  <c r="BT57" i="5"/>
  <c r="BU57" i="5"/>
  <c r="BV57" i="5"/>
  <c r="BW57" i="5"/>
  <c r="BX57" i="5"/>
  <c r="BY57" i="5"/>
  <c r="BZ57" i="5"/>
  <c r="CA57" i="5"/>
  <c r="CB57" i="5"/>
  <c r="CC57" i="5"/>
  <c r="CD57" i="5"/>
  <c r="CF57" i="5"/>
  <c r="BQ58" i="5"/>
  <c r="BR58" i="5"/>
  <c r="BS58" i="5"/>
  <c r="BT58" i="5"/>
  <c r="BU58" i="5"/>
  <c r="BV58" i="5"/>
  <c r="BW58" i="5"/>
  <c r="BX58" i="5"/>
  <c r="BY58" i="5"/>
  <c r="BZ58" i="5"/>
  <c r="CA58" i="5"/>
  <c r="CB58" i="5"/>
  <c r="CC58" i="5"/>
  <c r="CD58" i="5"/>
  <c r="CF58" i="5"/>
  <c r="BQ59" i="5"/>
  <c r="BR59" i="5"/>
  <c r="BS59" i="5"/>
  <c r="BT59" i="5"/>
  <c r="BU59" i="5"/>
  <c r="BV59" i="5"/>
  <c r="BW59" i="5"/>
  <c r="BX59" i="5"/>
  <c r="BY59" i="5"/>
  <c r="BZ59" i="5"/>
  <c r="CA59" i="5"/>
  <c r="CB59" i="5"/>
  <c r="CC59" i="5"/>
  <c r="CD59" i="5"/>
  <c r="CF59" i="5"/>
  <c r="BQ60" i="5"/>
  <c r="BR60" i="5"/>
  <c r="BS60" i="5"/>
  <c r="BT60" i="5"/>
  <c r="BU60" i="5"/>
  <c r="BV60" i="5"/>
  <c r="BW60" i="5"/>
  <c r="BX60" i="5"/>
  <c r="BY60" i="5"/>
  <c r="BZ60" i="5"/>
  <c r="CA60" i="5"/>
  <c r="CB60" i="5"/>
  <c r="CC60" i="5"/>
  <c r="CD60" i="5"/>
  <c r="CF60" i="5"/>
  <c r="BQ61" i="5"/>
  <c r="BR61" i="5"/>
  <c r="BS61" i="5"/>
  <c r="BT61" i="5"/>
  <c r="BU61" i="5"/>
  <c r="BV61" i="5"/>
  <c r="BW61" i="5"/>
  <c r="BX61" i="5"/>
  <c r="BY61" i="5"/>
  <c r="BZ61" i="5"/>
  <c r="CA61" i="5"/>
  <c r="CB61" i="5"/>
  <c r="CC61" i="5"/>
  <c r="CD61" i="5"/>
  <c r="CF61" i="5"/>
  <c r="BQ62" i="5"/>
  <c r="BR62" i="5"/>
  <c r="BS62" i="5"/>
  <c r="BT62" i="5"/>
  <c r="BU62" i="5"/>
  <c r="BV62" i="5"/>
  <c r="BW62" i="5"/>
  <c r="BX62" i="5"/>
  <c r="BY62" i="5"/>
  <c r="BZ62" i="5"/>
  <c r="CA62" i="5"/>
  <c r="CB62" i="5"/>
  <c r="CC62" i="5"/>
  <c r="CD62" i="5"/>
  <c r="CF62" i="5"/>
  <c r="BQ63" i="5"/>
  <c r="BR63" i="5"/>
  <c r="BS63" i="5"/>
  <c r="BT63" i="5"/>
  <c r="BU63" i="5"/>
  <c r="BV63" i="5"/>
  <c r="BW63" i="5"/>
  <c r="BX63" i="5"/>
  <c r="BY63" i="5"/>
  <c r="BZ63" i="5"/>
  <c r="CA63" i="5"/>
  <c r="CB63" i="5"/>
  <c r="CC63" i="5"/>
  <c r="CD63" i="5"/>
  <c r="CF63" i="5"/>
  <c r="BM54" i="5"/>
  <c r="BN54" i="5"/>
  <c r="BM55" i="5"/>
  <c r="BN55" i="5"/>
  <c r="BM56" i="5"/>
  <c r="BN56" i="5"/>
  <c r="BM57" i="5"/>
  <c r="BN57" i="5"/>
  <c r="BM58" i="5"/>
  <c r="BN58" i="5"/>
  <c r="BM59" i="5"/>
  <c r="BN59" i="5"/>
  <c r="BM60" i="5"/>
  <c r="BN60" i="5"/>
  <c r="BM61" i="5"/>
  <c r="BN61" i="5"/>
  <c r="BM62" i="5"/>
  <c r="BN62" i="5"/>
  <c r="BN63" i="5"/>
  <c r="BD54" i="5"/>
  <c r="BE54" i="5"/>
  <c r="BF54" i="5"/>
  <c r="BG54" i="5"/>
  <c r="BH54" i="5"/>
  <c r="BI54" i="5"/>
  <c r="BJ54" i="5"/>
  <c r="BK54" i="5"/>
  <c r="BD55" i="5"/>
  <c r="BE55" i="5"/>
  <c r="BF55" i="5"/>
  <c r="BG55" i="5"/>
  <c r="BH55" i="5"/>
  <c r="BI55" i="5"/>
  <c r="BJ55" i="5"/>
  <c r="BK55" i="5"/>
  <c r="BD56" i="5"/>
  <c r="BE56" i="5"/>
  <c r="BF56" i="5"/>
  <c r="BG56" i="5"/>
  <c r="BH56" i="5"/>
  <c r="BI56" i="5"/>
  <c r="BJ56" i="5"/>
  <c r="BK56" i="5"/>
  <c r="BD57" i="5"/>
  <c r="BE57" i="5"/>
  <c r="BF57" i="5"/>
  <c r="BG57" i="5"/>
  <c r="BH57" i="5"/>
  <c r="BI57" i="5"/>
  <c r="BJ57" i="5"/>
  <c r="BK57" i="5"/>
  <c r="BD58" i="5"/>
  <c r="BE58" i="5"/>
  <c r="BF58" i="5"/>
  <c r="BG58" i="5"/>
  <c r="BH58" i="5"/>
  <c r="BI58" i="5"/>
  <c r="BJ58" i="5"/>
  <c r="BK58" i="5"/>
  <c r="BD59" i="5"/>
  <c r="BE59" i="5"/>
  <c r="BF59" i="5"/>
  <c r="BG59" i="5"/>
  <c r="BH59" i="5"/>
  <c r="BI59" i="5"/>
  <c r="BJ59" i="5"/>
  <c r="BK59" i="5"/>
  <c r="BD60" i="5"/>
  <c r="BE60" i="5"/>
  <c r="BF60" i="5"/>
  <c r="BG60" i="5"/>
  <c r="BH60" i="5"/>
  <c r="BI60" i="5"/>
  <c r="BJ60" i="5"/>
  <c r="BK60" i="5"/>
  <c r="BD61" i="5"/>
  <c r="BE61" i="5"/>
  <c r="BF61" i="5"/>
  <c r="BG61" i="5"/>
  <c r="BH61" i="5"/>
  <c r="BI61" i="5"/>
  <c r="BJ61" i="5"/>
  <c r="BK61" i="5"/>
  <c r="BD62" i="5"/>
  <c r="BE62" i="5"/>
  <c r="BF62" i="5"/>
  <c r="BG62" i="5"/>
  <c r="BH62" i="5"/>
  <c r="BI62" i="5"/>
  <c r="BJ62" i="5"/>
  <c r="BK62" i="5"/>
  <c r="BD63" i="5"/>
  <c r="BE63" i="5"/>
  <c r="BF63" i="5"/>
  <c r="BG63" i="5"/>
  <c r="BH63" i="5"/>
  <c r="BI63" i="5"/>
  <c r="BJ63" i="5"/>
  <c r="BK63" i="5"/>
  <c r="D2" i="33"/>
  <c r="J2" i="33" l="1"/>
  <c r="I39" i="11"/>
  <c r="J39" i="11"/>
  <c r="Q7" i="19"/>
  <c r="M7" i="19"/>
  <c r="N7" i="19"/>
  <c r="L7" i="19"/>
  <c r="K7" i="19"/>
  <c r="R7" i="19"/>
  <c r="T7" i="19"/>
  <c r="S7" i="19"/>
  <c r="O7" i="19"/>
  <c r="P7" i="19"/>
  <c r="BR7" i="19"/>
  <c r="BJ7" i="19"/>
  <c r="BH7" i="19"/>
  <c r="J33" i="11" s="1"/>
  <c r="BV7" i="19"/>
  <c r="BG7" i="19"/>
  <c r="I33" i="11" s="1"/>
  <c r="BY7" i="19"/>
  <c r="BM7" i="19"/>
  <c r="BQ7" i="19"/>
  <c r="BT7" i="19"/>
  <c r="CA7" i="19"/>
  <c r="BS7" i="19"/>
  <c r="BZ7" i="19"/>
  <c r="BD7" i="19"/>
  <c r="F33" i="11" s="1"/>
  <c r="BK7" i="19"/>
  <c r="BC7" i="19"/>
  <c r="E33" i="11" s="1"/>
  <c r="BF7" i="19"/>
  <c r="H33" i="11" s="1"/>
  <c r="BB7" i="19"/>
  <c r="D33" i="11" s="1"/>
  <c r="BX7" i="19"/>
  <c r="BE7" i="19"/>
  <c r="G33" i="11" s="1"/>
  <c r="BW7" i="19"/>
  <c r="M42" i="11" s="1"/>
  <c r="BN7" i="19"/>
  <c r="BO7" i="19"/>
  <c r="CB7" i="19"/>
  <c r="BU7" i="19"/>
  <c r="BP7" i="19"/>
  <c r="BA7" i="19"/>
  <c r="C33" i="11" s="1"/>
  <c r="L3" i="19"/>
  <c r="D30" i="11" l="1"/>
  <c r="C30" i="11"/>
  <c r="O42" i="11"/>
  <c r="F42" i="11"/>
  <c r="R42" i="11"/>
  <c r="C42" i="11"/>
  <c r="Q42" i="11"/>
  <c r="G42" i="11"/>
  <c r="N42" i="11"/>
  <c r="K42" i="11"/>
  <c r="E42" i="11"/>
  <c r="P42" i="11"/>
  <c r="L42" i="11"/>
  <c r="J42" i="11"/>
  <c r="D42" i="11"/>
  <c r="I42" i="11"/>
  <c r="H42" i="11"/>
  <c r="U7" i="19"/>
  <c r="H39" i="11"/>
  <c r="G39" i="11"/>
  <c r="F39" i="11"/>
  <c r="E39" i="11"/>
  <c r="D39" i="11"/>
  <c r="AK54" i="5"/>
  <c r="AL54" i="5"/>
  <c r="AM54" i="5"/>
  <c r="AN54" i="5"/>
  <c r="AO54" i="5"/>
  <c r="AQ54" i="5"/>
  <c r="AR54" i="5"/>
  <c r="AS54" i="5"/>
  <c r="AT54" i="5"/>
  <c r="AU54" i="5"/>
  <c r="AV54" i="5"/>
  <c r="AW54" i="5"/>
  <c r="AK55" i="5"/>
  <c r="AL55" i="5"/>
  <c r="AM55" i="5"/>
  <c r="AN55" i="5"/>
  <c r="AO55" i="5"/>
  <c r="AQ55" i="5"/>
  <c r="AR55" i="5"/>
  <c r="AS55" i="5"/>
  <c r="AT55" i="5"/>
  <c r="AU55" i="5"/>
  <c r="AV55" i="5"/>
  <c r="AK56" i="5"/>
  <c r="AL56" i="5"/>
  <c r="AM56" i="5"/>
  <c r="AN56" i="5"/>
  <c r="AO56" i="5"/>
  <c r="AQ56" i="5"/>
  <c r="AR56" i="5"/>
  <c r="AS56" i="5"/>
  <c r="AT56" i="5"/>
  <c r="AU56" i="5"/>
  <c r="AV56" i="5"/>
  <c r="AW56" i="5"/>
  <c r="AK57" i="5"/>
  <c r="AL57" i="5"/>
  <c r="AM57" i="5"/>
  <c r="AN57" i="5"/>
  <c r="AO57" i="5"/>
  <c r="AQ57" i="5"/>
  <c r="AR57" i="5"/>
  <c r="AS57" i="5"/>
  <c r="AT57" i="5"/>
  <c r="AU57" i="5"/>
  <c r="AV57" i="5"/>
  <c r="AW57" i="5"/>
  <c r="AK58" i="5"/>
  <c r="AL58" i="5"/>
  <c r="AM58" i="5"/>
  <c r="AN58" i="5"/>
  <c r="AO58" i="5"/>
  <c r="AQ58" i="5"/>
  <c r="AR58" i="5"/>
  <c r="AS58" i="5"/>
  <c r="AT58" i="5"/>
  <c r="AU58" i="5"/>
  <c r="AV58" i="5"/>
  <c r="AW58" i="5"/>
  <c r="AK59" i="5"/>
  <c r="AL59" i="5"/>
  <c r="AM59" i="5"/>
  <c r="AN59" i="5"/>
  <c r="AO59" i="5"/>
  <c r="AQ59" i="5"/>
  <c r="AR59" i="5"/>
  <c r="AS59" i="5"/>
  <c r="AT59" i="5"/>
  <c r="AU59" i="5"/>
  <c r="AV59" i="5"/>
  <c r="AW59" i="5"/>
  <c r="AK60" i="5"/>
  <c r="AL60" i="5"/>
  <c r="AM60" i="5"/>
  <c r="AN60" i="5"/>
  <c r="AO60" i="5"/>
  <c r="AQ60" i="5"/>
  <c r="AR60" i="5"/>
  <c r="AS60" i="5"/>
  <c r="AT60" i="5"/>
  <c r="AU60" i="5"/>
  <c r="AV60" i="5"/>
  <c r="AW60" i="5"/>
  <c r="AK61" i="5"/>
  <c r="AL61" i="5"/>
  <c r="AM61" i="5"/>
  <c r="AN61" i="5"/>
  <c r="AO61" i="5"/>
  <c r="AQ61" i="5"/>
  <c r="AR61" i="5"/>
  <c r="AS61" i="5"/>
  <c r="AT61" i="5"/>
  <c r="AU61" i="5"/>
  <c r="AV61" i="5"/>
  <c r="AW61" i="5"/>
  <c r="AK62" i="5"/>
  <c r="AL62" i="5"/>
  <c r="AM62" i="5"/>
  <c r="AN62" i="5"/>
  <c r="AO62" i="5"/>
  <c r="AQ62" i="5"/>
  <c r="AR62" i="5"/>
  <c r="AS62" i="5"/>
  <c r="AT62" i="5"/>
  <c r="AU62" i="5"/>
  <c r="AV62" i="5"/>
  <c r="AW62" i="5"/>
  <c r="AK63" i="5"/>
  <c r="AL63" i="5"/>
  <c r="AM63" i="5"/>
  <c r="AN63" i="5"/>
  <c r="AO63" i="5"/>
  <c r="AQ63" i="5"/>
  <c r="AR63" i="5"/>
  <c r="AS63" i="5"/>
  <c r="AT63" i="5"/>
  <c r="AU63" i="5"/>
  <c r="AV63" i="5"/>
  <c r="AW63" i="5"/>
  <c r="AJ63" i="5"/>
  <c r="AJ62" i="5"/>
  <c r="AJ61" i="5"/>
  <c r="AJ60" i="5"/>
  <c r="AJ59" i="5"/>
  <c r="AJ58" i="5"/>
  <c r="AJ57" i="5"/>
  <c r="AJ56" i="5"/>
  <c r="AJ55" i="5"/>
  <c r="AJ54" i="5"/>
  <c r="C27" i="11" l="1"/>
  <c r="M7" i="5"/>
  <c r="D27" i="11" s="1"/>
  <c r="O7" i="5"/>
  <c r="F27" i="11" s="1"/>
  <c r="P7" i="5"/>
  <c r="G27" i="11" s="1"/>
  <c r="Z7" i="5"/>
  <c r="Q27" i="11" s="1"/>
  <c r="X7" i="5"/>
  <c r="O27" i="11" s="1"/>
  <c r="V7" i="5"/>
  <c r="M27" i="11" s="1"/>
  <c r="S7" i="5"/>
  <c r="J27" i="11" s="1"/>
  <c r="U7" i="5"/>
  <c r="L27" i="11" s="1"/>
  <c r="Y7" i="5"/>
  <c r="P27" i="11" s="1"/>
  <c r="T7" i="5"/>
  <c r="K27" i="11" s="1"/>
  <c r="Q7" i="5"/>
  <c r="H27" i="11" s="1"/>
  <c r="N7" i="5"/>
  <c r="E27" i="11" s="1"/>
  <c r="W7" i="5"/>
  <c r="N27" i="11" s="1"/>
  <c r="C39" i="11"/>
  <c r="G45" i="11"/>
  <c r="AI54" i="5" l="1"/>
  <c r="AI55" i="5"/>
  <c r="AI56" i="5"/>
  <c r="AI57" i="5"/>
  <c r="AI58" i="5"/>
  <c r="AI59" i="5"/>
  <c r="AI60" i="5"/>
  <c r="AI61" i="5"/>
  <c r="AI62" i="5"/>
  <c r="AI63" i="5"/>
  <c r="L2" i="24" l="1"/>
  <c r="AF61" i="5"/>
  <c r="AF62" i="5"/>
  <c r="AF60" i="5"/>
  <c r="AB60" i="5"/>
  <c r="AC60" i="5"/>
  <c r="AB61" i="5"/>
  <c r="AC61" i="5"/>
  <c r="AB62" i="5"/>
  <c r="AC62" i="5"/>
  <c r="V11" i="19" l="1"/>
  <c r="U11" i="19"/>
  <c r="W2" i="19" l="1"/>
  <c r="I17" i="11" s="1"/>
  <c r="K17" i="11"/>
  <c r="Z7" i="19"/>
  <c r="L1" i="19"/>
  <c r="G17" i="11" s="1"/>
  <c r="F17" i="11" l="1"/>
  <c r="AF63" i="5" l="1"/>
  <c r="B9" i="20"/>
  <c r="W11" i="19" l="1"/>
  <c r="L4" i="21" l="1"/>
  <c r="A4" i="21"/>
  <c r="A9" i="20" l="1"/>
  <c r="E17" i="11" l="1"/>
  <c r="AC63" i="5" l="1"/>
  <c r="AB63" i="5"/>
  <c r="AF59" i="5"/>
  <c r="AC59" i="5"/>
  <c r="AB59" i="5"/>
  <c r="AF58" i="5"/>
  <c r="AC58" i="5"/>
  <c r="AB58" i="5"/>
  <c r="AF57" i="5"/>
  <c r="AC57" i="5"/>
  <c r="AB57" i="5"/>
  <c r="AF56" i="5"/>
  <c r="AC56" i="5"/>
  <c r="AB56" i="5"/>
  <c r="AF55" i="5"/>
  <c r="AC55" i="5"/>
  <c r="AB55" i="5"/>
  <c r="AF54" i="5"/>
  <c r="AC54" i="5"/>
  <c r="AB54" i="5"/>
  <c r="AC3" i="5" l="1"/>
  <c r="K16" i="11" l="1"/>
  <c r="I16" i="11"/>
  <c r="F16" i="11" l="1"/>
  <c r="A5" i="9"/>
  <c r="B5" i="9"/>
  <c r="C5" i="9"/>
  <c r="D5" i="9"/>
  <c r="A6" i="9"/>
  <c r="B6" i="9"/>
  <c r="C6" i="9"/>
  <c r="D6" i="9"/>
  <c r="A7" i="9"/>
  <c r="B7" i="9"/>
  <c r="C7" i="9"/>
  <c r="D7" i="9"/>
  <c r="A8" i="9"/>
  <c r="B8" i="9"/>
  <c r="C8" i="9"/>
  <c r="D8" i="9"/>
  <c r="A9" i="9"/>
  <c r="B9" i="9"/>
  <c r="C9" i="9"/>
  <c r="D9" i="9"/>
  <c r="A10" i="9"/>
  <c r="B10" i="9"/>
  <c r="C10" i="9"/>
  <c r="D10" i="9"/>
  <c r="A11" i="9"/>
  <c r="B11" i="9"/>
  <c r="C11" i="9"/>
  <c r="D11" i="9"/>
  <c r="A12" i="9"/>
  <c r="B12" i="9"/>
  <c r="C12" i="9"/>
  <c r="D12" i="9"/>
  <c r="A13" i="9"/>
  <c r="B13" i="9"/>
  <c r="C13" i="9"/>
  <c r="D13" i="9"/>
  <c r="A14" i="9"/>
  <c r="B14" i="9"/>
  <c r="C14" i="9"/>
  <c r="D14" i="9"/>
  <c r="A15" i="9"/>
  <c r="B15" i="9"/>
  <c r="C15" i="9"/>
  <c r="D15" i="9"/>
  <c r="A16" i="9"/>
  <c r="B16" i="9"/>
  <c r="C16" i="9"/>
  <c r="D16" i="9"/>
  <c r="A17" i="9"/>
  <c r="B17" i="9"/>
  <c r="C17" i="9"/>
  <c r="D17" i="9"/>
  <c r="A18" i="9"/>
  <c r="B18" i="9"/>
  <c r="C18" i="9"/>
  <c r="D18" i="9"/>
  <c r="A19" i="9"/>
  <c r="B19" i="9"/>
  <c r="C19" i="9"/>
  <c r="D19" i="9"/>
  <c r="A20" i="9"/>
  <c r="B20" i="9"/>
  <c r="C20" i="9"/>
  <c r="D20" i="9"/>
  <c r="A4" i="9"/>
  <c r="C2" i="9"/>
  <c r="D2" i="9"/>
  <c r="B2" i="9"/>
  <c r="B4" i="9"/>
  <c r="D21" i="11"/>
  <c r="C4" i="9"/>
  <c r="D4" i="9"/>
  <c r="B3" i="9" l="1"/>
  <c r="D3" i="9"/>
  <c r="C3" i="9"/>
  <c r="G16" i="11"/>
  <c r="G21" i="11" s="1"/>
  <c r="G22" i="11" l="1"/>
  <c r="F23" i="11" s="1"/>
  <c r="E16" i="11"/>
  <c r="AA7" i="5"/>
</calcChain>
</file>

<file path=xl/sharedStrings.xml><?xml version="1.0" encoding="utf-8"?>
<sst xmlns="http://schemas.openxmlformats.org/spreadsheetml/2006/main" count="4094" uniqueCount="1803">
  <si>
    <t>Price without VAT</t>
  </si>
  <si>
    <t>black</t>
  </si>
  <si>
    <t>white</t>
  </si>
  <si>
    <t>blue</t>
  </si>
  <si>
    <t xml:space="preserve">Sum </t>
  </si>
  <si>
    <t>kg</t>
  </si>
  <si>
    <t>sum kg</t>
  </si>
  <si>
    <t>Sum Price without VAT</t>
  </si>
  <si>
    <t>EUR</t>
  </si>
  <si>
    <t>NEW</t>
  </si>
  <si>
    <t>red</t>
  </si>
  <si>
    <t>SUM</t>
  </si>
  <si>
    <t>ordered</t>
  </si>
  <si>
    <t>pink</t>
  </si>
  <si>
    <t>gray</t>
  </si>
  <si>
    <t>greenn</t>
  </si>
  <si>
    <t>izdelek</t>
  </si>
  <si>
    <t>purple</t>
  </si>
  <si>
    <t>oragne</t>
  </si>
  <si>
    <t>sum set</t>
  </si>
  <si>
    <t>sum KOS</t>
  </si>
  <si>
    <t>sets</t>
  </si>
  <si>
    <t>sum</t>
  </si>
  <si>
    <t>360LINE D.O.O.</t>
  </si>
  <si>
    <t>VAT: SI32177330</t>
  </si>
  <si>
    <t>DISCOUNT</t>
  </si>
  <si>
    <t>%</t>
  </si>
  <si>
    <t>Sum pieces</t>
  </si>
  <si>
    <t>SUM including vat</t>
  </si>
  <si>
    <t>Yes</t>
  </si>
  <si>
    <t>yellow</t>
  </si>
  <si>
    <t>Andora (AD)</t>
  </si>
  <si>
    <t>Francija (FR)</t>
  </si>
  <si>
    <t>Luksemburg (LU)</t>
  </si>
  <si>
    <t>Romunija (RO)</t>
  </si>
  <si>
    <t>Avstrija (AT)</t>
  </si>
  <si>
    <t>Grčija (GR)</t>
  </si>
  <si>
    <t>Madžarska (HU)</t>
  </si>
  <si>
    <t>Slovaška (SK)</t>
  </si>
  <si>
    <t>Belgija (BE)</t>
  </si>
  <si>
    <t>Hrvaška (HR)</t>
  </si>
  <si>
    <t>Monako (MC)</t>
  </si>
  <si>
    <t>Španija (ES)</t>
  </si>
  <si>
    <t>Bolgarija (BG)</t>
  </si>
  <si>
    <t>Irska (IE)</t>
  </si>
  <si>
    <t>Nemčija (DE)</t>
  </si>
  <si>
    <t>Švedska (SE)</t>
  </si>
  <si>
    <t>Češka republika (CZ)</t>
  </si>
  <si>
    <t>Italija (IT)</t>
  </si>
  <si>
    <t>Nizozemska (NL)</t>
  </si>
  <si>
    <t>Švica (CH)</t>
  </si>
  <si>
    <t>Danska (DK)</t>
  </si>
  <si>
    <t>Latvija (LV)</t>
  </si>
  <si>
    <t>Norveška (NO)</t>
  </si>
  <si>
    <t>Vatikan (VA)</t>
  </si>
  <si>
    <t>Estonija (EE)</t>
  </si>
  <si>
    <t>Liechtenstein (LI)</t>
  </si>
  <si>
    <t>Poljska (PL)</t>
  </si>
  <si>
    <t>Velika Britanija (GB)</t>
  </si>
  <si>
    <t>Finska (FI)</t>
  </si>
  <si>
    <t>Litva (LT)</t>
  </si>
  <si>
    <t>Portugalska (PT)</t>
  </si>
  <si>
    <t>paleta 120x80x80 teža 100kg</t>
  </si>
  <si>
    <t>paleta 120x80x120 teža 150kg</t>
  </si>
  <si>
    <t>paleta 120x80x160teža 200kg</t>
  </si>
  <si>
    <t>L</t>
  </si>
  <si>
    <t>WHITE</t>
  </si>
  <si>
    <t>10cm CUBE symbol for sizing is representing GRP material</t>
  </si>
  <si>
    <t>Palette No.:</t>
  </si>
  <si>
    <t>Date:</t>
  </si>
  <si>
    <t>Dimensions:</t>
  </si>
  <si>
    <t>Name:</t>
  </si>
  <si>
    <t>Signature:</t>
  </si>
  <si>
    <t>PAKIRANJE</t>
  </si>
  <si>
    <t>stranka</t>
  </si>
  <si>
    <t>št.naročila</t>
  </si>
  <si>
    <t>ODGOVOREN ZA PAKIRANJE IN ODPREMO:</t>
  </si>
  <si>
    <t>ime in priimek</t>
  </si>
  <si>
    <t>podpis</t>
  </si>
  <si>
    <t>datum SPAKIRANO</t>
  </si>
  <si>
    <t>Customer:</t>
  </si>
  <si>
    <t>BAČ 49A</t>
  </si>
  <si>
    <t xml:space="preserve">SI-6253 KNEŽAK </t>
  </si>
  <si>
    <t>Delivery address:</t>
  </si>
  <si>
    <t>SI56 3300 0001 0251 921</t>
  </si>
  <si>
    <t>SWIFT: SI56 3300 0001 0251 921</t>
  </si>
  <si>
    <t>Bic: HAABSI22</t>
  </si>
  <si>
    <t>Addiko Bank d.d.</t>
  </si>
  <si>
    <t>Address: Dunajska cesta 117, 1000 Ljubljana</t>
  </si>
  <si>
    <t>COMPANY NAME: 360LINE D.O.O.</t>
  </si>
  <si>
    <t>ADDRESS: Bač 49 A, 6253 Knežak, Slovenia (EU)</t>
  </si>
  <si>
    <t>spakirano</t>
  </si>
  <si>
    <t>LYNX wood</t>
  </si>
  <si>
    <t>360 hangboards</t>
  </si>
  <si>
    <t>360 accessories</t>
  </si>
  <si>
    <t>SO ILL wood</t>
  </si>
  <si>
    <t>SIMPL wood</t>
  </si>
  <si>
    <t>TTC (les+grifi)</t>
  </si>
  <si>
    <t>ROCK CITY wood</t>
  </si>
  <si>
    <t>ARTLINE PU</t>
  </si>
  <si>
    <t>PALETA Z ŽIGOM</t>
  </si>
  <si>
    <t>DA</t>
  </si>
  <si>
    <t>NE</t>
  </si>
  <si>
    <t>DT</t>
  </si>
  <si>
    <t>mint</t>
  </si>
  <si>
    <t>deep rose</t>
  </si>
  <si>
    <t>št. naročila:</t>
  </si>
  <si>
    <t>CUSTOMER:</t>
  </si>
  <si>
    <t>SUM:</t>
  </si>
  <si>
    <t>Production quota pet set</t>
  </si>
  <si>
    <t xml:space="preserve">Ordered production quota </t>
  </si>
  <si>
    <t>sum kos</t>
  </si>
  <si>
    <t>sum kos norma</t>
  </si>
  <si>
    <t>norma</t>
  </si>
  <si>
    <t>INDOOR VOLUMES</t>
  </si>
  <si>
    <t>DEEP ORANGE</t>
  </si>
  <si>
    <t>SUM sets</t>
  </si>
  <si>
    <t>deep orange</t>
  </si>
  <si>
    <t xml:space="preserve">Sum pcs. by colour: </t>
  </si>
  <si>
    <t>Sum kg</t>
  </si>
  <si>
    <t>40,5x32x7 cm</t>
  </si>
  <si>
    <t>42,5x34,5x7,5 cm</t>
  </si>
  <si>
    <t>39x31x8,5 cm</t>
  </si>
  <si>
    <t>41x28,5x7 cm</t>
  </si>
  <si>
    <t>50x40x8,5 cm</t>
  </si>
  <si>
    <t>56,5x41x7 cm</t>
  </si>
  <si>
    <t>59,5x56x9,5 cm</t>
  </si>
  <si>
    <t>91x69,5x13,5 cm</t>
  </si>
  <si>
    <t>123,5x83,5x15 cm</t>
  </si>
  <si>
    <t>XL</t>
  </si>
  <si>
    <t>2XL</t>
  </si>
  <si>
    <t xml:space="preserve">37,5x29x8 cm </t>
  </si>
  <si>
    <t>38x25x10 cm</t>
  </si>
  <si>
    <t>50x237x13 cm</t>
  </si>
  <si>
    <t>45x40x17 cm</t>
  </si>
  <si>
    <t>51x46x21 cm</t>
  </si>
  <si>
    <t>67x52x28 cm</t>
  </si>
  <si>
    <t>39x31x11 cm</t>
  </si>
  <si>
    <t>46x26,5x12,5 cm</t>
  </si>
  <si>
    <t>50x34x14 cm</t>
  </si>
  <si>
    <t>45x37x14 cm</t>
  </si>
  <si>
    <t>44x38x13 cm</t>
  </si>
  <si>
    <t>60x51x22 cm</t>
  </si>
  <si>
    <t>21x16x4 cm, 21,5x17,5x2,5 cm, 
23,5x18x3,5 cm, 28,5x18,5x4,5 cm</t>
  </si>
  <si>
    <t>screws
50 mm</t>
  </si>
  <si>
    <t>screws
70 mm</t>
  </si>
  <si>
    <t>screws
longer mm</t>
  </si>
  <si>
    <t>ABSOLUTES</t>
  </si>
  <si>
    <t>NEO-1PU</t>
  </si>
  <si>
    <t>NEO-3PU</t>
  </si>
  <si>
    <t>NEO-5PU</t>
  </si>
  <si>
    <t>NEO-8PU</t>
  </si>
  <si>
    <t>NEO-10PU</t>
  </si>
  <si>
    <t>NEO-13PU</t>
  </si>
  <si>
    <t>NEO-18PU</t>
  </si>
  <si>
    <t>NEO-20PU</t>
  </si>
  <si>
    <t>NEO-22PU</t>
  </si>
  <si>
    <t>NEO-24PU</t>
  </si>
  <si>
    <t>NEO-26PU</t>
  </si>
  <si>
    <t>NEO-28PU</t>
  </si>
  <si>
    <t>NEO-30PU</t>
  </si>
  <si>
    <t>NEO-32PU</t>
  </si>
  <si>
    <t>NEO-34PU</t>
  </si>
  <si>
    <t>NEO-36PU</t>
  </si>
  <si>
    <t>NEO-38PU</t>
  </si>
  <si>
    <t>M</t>
  </si>
  <si>
    <t>S</t>
  </si>
  <si>
    <t>sloper</t>
  </si>
  <si>
    <t>jug</t>
  </si>
  <si>
    <t>edge</t>
  </si>
  <si>
    <t>incut</t>
  </si>
  <si>
    <t>10cm BALL symbol for sizing is representing PU material</t>
  </si>
  <si>
    <t>SO ILL accessories</t>
  </si>
  <si>
    <t>DELTA wood</t>
  </si>
  <si>
    <t>NEO PU</t>
  </si>
  <si>
    <t>NEO GRP</t>
  </si>
  <si>
    <t>kosi/set</t>
  </si>
  <si>
    <t>ID</t>
  </si>
  <si>
    <t>TYPE</t>
  </si>
  <si>
    <t>SIZE</t>
  </si>
  <si>
    <t>PCS. IN SET</t>
  </si>
  <si>
    <t>FIXING</t>
  </si>
  <si>
    <t>PRICE WITHOUT VAT</t>
  </si>
  <si>
    <t>DIMENSIONS</t>
  </si>
  <si>
    <t>SUM of pcs.</t>
  </si>
  <si>
    <t>50mm</t>
  </si>
  <si>
    <t>70mm</t>
  </si>
  <si>
    <t>30mm</t>
  </si>
  <si>
    <t>40mm</t>
  </si>
  <si>
    <t>120mm</t>
  </si>
  <si>
    <t xml:space="preserve"> 200mm</t>
  </si>
  <si>
    <t>bolt 30</t>
  </si>
  <si>
    <t>bolt 40</t>
  </si>
  <si>
    <t>bolt 50</t>
  </si>
  <si>
    <t>bolt 70</t>
  </si>
  <si>
    <t>bolt 90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</si>
  <si>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</si>
  <si>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</si>
  <si>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</si>
  <si>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</si>
  <si>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</si>
  <si>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</si>
  <si>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</si>
  <si>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</si>
  <si>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</si>
  <si>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NEO-1</t>
  </si>
  <si>
    <t>NEO-2</t>
  </si>
  <si>
    <t>NEO-1-DT</t>
  </si>
  <si>
    <t>NEO-2-DT</t>
  </si>
  <si>
    <t>NEO-3</t>
  </si>
  <si>
    <t>NEO-3-DT</t>
  </si>
  <si>
    <t>NEO-4</t>
  </si>
  <si>
    <t>NEO-4-DT</t>
  </si>
  <si>
    <t>NEO-5</t>
  </si>
  <si>
    <t>NEO-5-DT</t>
  </si>
  <si>
    <t>NEO-6</t>
  </si>
  <si>
    <t>NEO-6-DT</t>
  </si>
  <si>
    <t>NEO-21</t>
  </si>
  <si>
    <t>NEO-23</t>
  </si>
  <si>
    <t>NEO-24</t>
  </si>
  <si>
    <t>NEO-25</t>
  </si>
  <si>
    <t>NEO-26</t>
  </si>
  <si>
    <t>NEO-27</t>
  </si>
  <si>
    <t>NEO-29</t>
  </si>
  <si>
    <t>NEO-31</t>
  </si>
  <si>
    <t>NEO-33</t>
  </si>
  <si>
    <t>NEO-36</t>
  </si>
  <si>
    <t>NEO-40</t>
  </si>
  <si>
    <t>NEO-11</t>
  </si>
  <si>
    <t>NEO-11-DT</t>
  </si>
  <si>
    <t>NEO-12</t>
  </si>
  <si>
    <t>NEO-12-DT</t>
  </si>
  <si>
    <t>NEO-13</t>
  </si>
  <si>
    <t>NEO-13-DT</t>
  </si>
  <si>
    <t>NEO-14</t>
  </si>
  <si>
    <t>NEO-14-DT</t>
  </si>
  <si>
    <t>NEO-15</t>
  </si>
  <si>
    <t>NEO-16</t>
  </si>
  <si>
    <t>NEO-15-DT</t>
  </si>
  <si>
    <t>NEO-16-DT</t>
  </si>
  <si>
    <t>Barva</t>
  </si>
  <si>
    <t>PU/non PU</t>
  </si>
  <si>
    <t>ŠIFRA BREZ BARVE</t>
  </si>
  <si>
    <t>SIFRA Z BARVO</t>
  </si>
  <si>
    <t>ŠTEVILO NAROČENIH</t>
  </si>
  <si>
    <t>10</t>
  </si>
  <si>
    <t>11</t>
  </si>
  <si>
    <t>12</t>
  </si>
  <si>
    <t>13</t>
  </si>
  <si>
    <t>BROWN
RAL 8003</t>
  </si>
  <si>
    <t>MINT</t>
  </si>
  <si>
    <t>BROWN</t>
  </si>
  <si>
    <t xml:space="preserve"> </t>
  </si>
  <si>
    <t>brown</t>
  </si>
  <si>
    <t>PU</t>
  </si>
  <si>
    <t xml:space="preserve"> brown</t>
  </si>
  <si>
    <t>LOW ABSOLUTES</t>
  </si>
  <si>
    <t>'NEO PU'!</t>
  </si>
  <si>
    <t>14</t>
  </si>
  <si>
    <t>99</t>
  </si>
  <si>
    <t>not available</t>
  </si>
  <si>
    <t xml:space="preserve">MATT </t>
  </si>
  <si>
    <t>IZDELEK</t>
  </si>
  <si>
    <t>BLACK</t>
  </si>
  <si>
    <t>MDT</t>
  </si>
  <si>
    <t>SUM SET</t>
  </si>
  <si>
    <t>SUM KOS</t>
  </si>
  <si>
    <t>SUM KOS NORMA</t>
  </si>
  <si>
    <t>AVAILABLE SOON</t>
  </si>
  <si>
    <t xml:space="preserve">RED
RAL 3000 </t>
  </si>
  <si>
    <t>BLACK with MAT DUAL TEX.</t>
  </si>
  <si>
    <t>BLACK MAT SHINE</t>
  </si>
  <si>
    <t>MAT
DT</t>
  </si>
  <si>
    <t>BLACK MAT DT</t>
  </si>
  <si>
    <t>BLACK              RAL 9005</t>
  </si>
  <si>
    <t xml:space="preserve">RED                RAL 3000 </t>
  </si>
  <si>
    <t xml:space="preserve">YELLOW       RAL 1018 </t>
  </si>
  <si>
    <t>BLUE             RAL 5015</t>
  </si>
  <si>
    <t>PINK             RAL 4003</t>
  </si>
  <si>
    <r>
      <t xml:space="preserve">PURPLE   </t>
    </r>
    <r>
      <rPr>
        <sz val="11"/>
        <color theme="0"/>
        <rFont val="Calibri"/>
        <family val="2"/>
        <scheme val="minor"/>
      </rPr>
      <t>nS4050-R60B/M</t>
    </r>
  </si>
  <si>
    <t>MINT   
RAL 6027</t>
  </si>
  <si>
    <t>BLACK
RAL 9005</t>
  </si>
  <si>
    <t xml:space="preserve">YELLOW
RAL 1018 </t>
  </si>
  <si>
    <t>BLUE
RAL 5015</t>
  </si>
  <si>
    <t>DEEP ORANGE          
RAL 2011</t>
  </si>
  <si>
    <t>PINK
RAL 4003</t>
  </si>
  <si>
    <t>GREY  
RAL 7001</t>
  </si>
  <si>
    <r>
      <t xml:space="preserve">PURPLE
</t>
    </r>
    <r>
      <rPr>
        <sz val="11"/>
        <color theme="0"/>
        <rFont val="Calibri"/>
        <family val="2"/>
        <scheme val="minor"/>
      </rPr>
      <t>S4050-R60B/M</t>
    </r>
  </si>
  <si>
    <t>DEEP ROSE 
RAL 4008</t>
  </si>
  <si>
    <t>NEO-37</t>
  </si>
  <si>
    <t>NEO-38</t>
  </si>
  <si>
    <t>NEO-39</t>
  </si>
  <si>
    <t>NEO-30</t>
  </si>
  <si>
    <t>NEO-32</t>
  </si>
  <si>
    <t>VEZI PU</t>
  </si>
  <si>
    <t>VEZI GRP</t>
  </si>
  <si>
    <t>TENTOMEN PU</t>
  </si>
  <si>
    <t>TENTOMEN GRP</t>
  </si>
  <si>
    <t>BLUE PILL GRP</t>
  </si>
  <si>
    <t>ARTLINE GRP</t>
  </si>
  <si>
    <t>LYNX GRP</t>
  </si>
  <si>
    <t>LYNX PU</t>
  </si>
  <si>
    <t>READY GRP</t>
  </si>
  <si>
    <t>READY PU</t>
  </si>
  <si>
    <t>ROCK CITY GRP</t>
  </si>
  <si>
    <t>ROCK CITY PU</t>
  </si>
  <si>
    <t>DELTA GRP</t>
  </si>
  <si>
    <t>CHEETA GRP</t>
  </si>
  <si>
    <t xml:space="preserve">SNAP GRP </t>
  </si>
  <si>
    <t>ESPACE GRP</t>
  </si>
  <si>
    <t>360 GRP</t>
  </si>
  <si>
    <t>360 PU</t>
  </si>
  <si>
    <t>360 ghost line</t>
  </si>
  <si>
    <t>BANK DETAILS:</t>
  </si>
  <si>
    <r>
      <t xml:space="preserve">No. of pcs. by </t>
    </r>
    <r>
      <rPr>
        <b/>
        <sz val="12"/>
        <color theme="1"/>
        <rFont val="Calibri"/>
        <family val="2"/>
        <scheme val="minor"/>
      </rPr>
      <t>COLOR</t>
    </r>
  </si>
  <si>
    <t>grey</t>
  </si>
  <si>
    <r>
      <t xml:space="preserve">No. of pcs. by </t>
    </r>
    <r>
      <rPr>
        <b/>
        <sz val="12"/>
        <color theme="1"/>
        <rFont val="Calibri"/>
        <family val="2"/>
        <scheme val="minor"/>
      </rPr>
      <t>TEXTURE</t>
    </r>
  </si>
  <si>
    <t>all texture</t>
  </si>
  <si>
    <t>dual texture</t>
  </si>
  <si>
    <t>XS</t>
  </si>
  <si>
    <r>
      <t xml:space="preserve">No. of pcs. by 
</t>
    </r>
    <r>
      <rPr>
        <b/>
        <sz val="12"/>
        <color theme="1"/>
        <rFont val="Calibri"/>
        <family val="2"/>
        <scheme val="minor"/>
      </rPr>
      <t>TYPE</t>
    </r>
  </si>
  <si>
    <t>58x47x15,5 cm</t>
  </si>
  <si>
    <t>59x50x16,5 cm</t>
  </si>
  <si>
    <t>82x63,5x12 cm</t>
  </si>
  <si>
    <t>86x64x15 cm</t>
  </si>
  <si>
    <t>87x61x14 cm</t>
  </si>
  <si>
    <t>positive</t>
  </si>
  <si>
    <t>screws</t>
  </si>
  <si>
    <t>3XL</t>
  </si>
  <si>
    <t>various</t>
  </si>
  <si>
    <t>footholds</t>
  </si>
  <si>
    <t>micros</t>
  </si>
  <si>
    <t>ledge</t>
  </si>
  <si>
    <t>crimp</t>
  </si>
  <si>
    <t>dish</t>
  </si>
  <si>
    <t>pinch</t>
  </si>
  <si>
    <t>pocket</t>
  </si>
  <si>
    <t>insert</t>
  </si>
  <si>
    <t>feature</t>
  </si>
  <si>
    <t>scoop</t>
  </si>
  <si>
    <t>Dual tex.</t>
  </si>
  <si>
    <t>black with MAT</t>
  </si>
  <si>
    <t>90mm</t>
  </si>
  <si>
    <t>150mm</t>
  </si>
  <si>
    <r>
      <t xml:space="preserve">No. of </t>
    </r>
    <r>
      <rPr>
        <b/>
        <sz val="11"/>
        <color theme="1"/>
        <rFont val="Calibri"/>
        <family val="2"/>
        <scheme val="minor"/>
      </rPr>
      <t>PU</t>
    </r>
    <r>
      <rPr>
        <sz val="11"/>
        <color theme="1"/>
        <rFont val="Calibri"/>
        <family val="2"/>
        <scheme val="minor"/>
      </rPr>
      <t xml:space="preserve"> pcs. by 
</t>
    </r>
    <r>
      <rPr>
        <b/>
        <sz val="11"/>
        <color theme="1"/>
        <rFont val="Calibri"/>
        <family val="2"/>
        <scheme val="minor"/>
      </rPr>
      <t>SIZE</t>
    </r>
  </si>
  <si>
    <r>
      <t xml:space="preserve">No. of </t>
    </r>
    <r>
      <rPr>
        <b/>
        <sz val="11"/>
        <color theme="1"/>
        <rFont val="Calibri"/>
        <family val="2"/>
        <scheme val="minor"/>
      </rPr>
      <t>GRP</t>
    </r>
    <r>
      <rPr>
        <sz val="11"/>
        <color theme="1"/>
        <rFont val="Calibri"/>
        <family val="2"/>
        <scheme val="minor"/>
      </rPr>
      <t xml:space="preserve"> pcs. by </t>
    </r>
    <r>
      <rPr>
        <b/>
        <sz val="11"/>
        <color theme="1"/>
        <rFont val="Calibri"/>
        <family val="2"/>
        <scheme val="minor"/>
      </rPr>
      <t>SIZE</t>
    </r>
  </si>
  <si>
    <r>
      <t>No. of</t>
    </r>
    <r>
      <rPr>
        <b/>
        <sz val="12"/>
        <color theme="1"/>
        <rFont val="Calibri"/>
        <family val="2"/>
        <scheme val="minor"/>
      </rPr>
      <t xml:space="preserve"> SCREWS</t>
    </r>
    <r>
      <rPr>
        <sz val="12"/>
        <color theme="1"/>
        <rFont val="Calibri"/>
        <family val="2"/>
        <scheme val="minor"/>
      </rPr>
      <t xml:space="preserve"> needed </t>
    </r>
  </si>
  <si>
    <r>
      <t>No. of</t>
    </r>
    <r>
      <rPr>
        <b/>
        <sz val="12"/>
        <color theme="1"/>
        <rFont val="Calibri"/>
        <family val="2"/>
        <scheme val="minor"/>
      </rPr>
      <t xml:space="preserve"> BOLTS</t>
    </r>
    <r>
      <rPr>
        <sz val="12"/>
        <color theme="1"/>
        <rFont val="Calibri"/>
        <family val="2"/>
        <scheme val="minor"/>
      </rPr>
      <t xml:space="preserve"> needed </t>
    </r>
  </si>
  <si>
    <t>prod. quota</t>
  </si>
  <si>
    <t>GRP macros</t>
  </si>
  <si>
    <t>PU holds</t>
  </si>
  <si>
    <t xml:space="preserve">SUM  </t>
  </si>
  <si>
    <t>SUM (price wtihout VAT)</t>
  </si>
  <si>
    <t>NEO-6PU</t>
  </si>
  <si>
    <t>NEO-9PU</t>
  </si>
  <si>
    <t>NEO-11PU</t>
  </si>
  <si>
    <t>NEO-12PU</t>
  </si>
  <si>
    <t>NEO-14PU</t>
  </si>
  <si>
    <t>TEXTURE</t>
  </si>
  <si>
    <t>NEO-30-DT</t>
  </si>
  <si>
    <t>NEO-30-NT</t>
  </si>
  <si>
    <t>NEO-32-DT</t>
  </si>
  <si>
    <t>NEO-32-NT</t>
  </si>
  <si>
    <t>NEO-37-DT</t>
  </si>
  <si>
    <t>NEO-37-NT</t>
  </si>
  <si>
    <t>NEO-38-DT</t>
  </si>
  <si>
    <t>NEO-38-NT</t>
  </si>
  <si>
    <t>NEO-39-DT</t>
  </si>
  <si>
    <t>NEO-39-NT</t>
  </si>
  <si>
    <t>no texture</t>
  </si>
  <si>
    <t>NEO-2PU</t>
  </si>
  <si>
    <t>NEO-4PU</t>
  </si>
  <si>
    <t>NEO-7PU</t>
  </si>
  <si>
    <t>pure green</t>
  </si>
  <si>
    <t>15</t>
  </si>
  <si>
    <t xml:space="preserve">bolts/
screws </t>
  </si>
  <si>
    <t>BRIGHT GREEN          RAL 6018</t>
  </si>
  <si>
    <t>BRIGHT
GREEN
RAL 6018</t>
  </si>
  <si>
    <t>APRICOT
ORANGE 
RAL 1033</t>
  </si>
  <si>
    <t>PURE 
GREEN
RAL 6037</t>
  </si>
  <si>
    <t>apricot orange</t>
  </si>
  <si>
    <t>bright green</t>
  </si>
  <si>
    <t>No tex.</t>
  </si>
  <si>
    <t>NEO PE</t>
  </si>
  <si>
    <t>PLAY wood</t>
  </si>
  <si>
    <t>READY PE</t>
  </si>
  <si>
    <t>360 PE</t>
  </si>
  <si>
    <t>38x33x3,5 cm, 
39x31x7 cm</t>
  </si>
  <si>
    <t>NEO-15PU</t>
  </si>
  <si>
    <t>NEO-16PU</t>
  </si>
  <si>
    <t>NEO-17PU</t>
  </si>
  <si>
    <t>NEO-41PU</t>
  </si>
  <si>
    <t>NEO-42PU</t>
  </si>
  <si>
    <t>NEO-43PU</t>
  </si>
  <si>
    <t>NEO-44PU</t>
  </si>
  <si>
    <t>NEO-45PU</t>
  </si>
  <si>
    <t>NEO-46PU</t>
  </si>
  <si>
    <t>bolts/
screws</t>
  </si>
  <si>
    <t>NEO-47PU</t>
  </si>
  <si>
    <t>bolt 100</t>
  </si>
  <si>
    <t>bolt 120</t>
  </si>
  <si>
    <t>bolt 140</t>
  </si>
  <si>
    <t>100mm</t>
  </si>
  <si>
    <t>140mm</t>
  </si>
  <si>
    <t>BRIGHT
GREEN          RAL 6018</t>
  </si>
  <si>
    <t>NEO-6PE</t>
  </si>
  <si>
    <t>NEO-8PE</t>
  </si>
  <si>
    <t>NEO-9PE</t>
  </si>
  <si>
    <t>NEO-10PE</t>
  </si>
  <si>
    <t>NEO-11PE</t>
  </si>
  <si>
    <t>NEO-12PE</t>
  </si>
  <si>
    <t>NEO-14PE</t>
  </si>
  <si>
    <t>NEO-15PE</t>
  </si>
  <si>
    <t>NEO-16PE</t>
  </si>
  <si>
    <t>NEO-17PE</t>
  </si>
  <si>
    <t>NEO-18PE</t>
  </si>
  <si>
    <t>NEO-20PE</t>
  </si>
  <si>
    <t>NEO-22PE</t>
  </si>
  <si>
    <t>NEO-24PE</t>
  </si>
  <si>
    <t>NEO-26PE</t>
  </si>
  <si>
    <t>NEO-28PE</t>
  </si>
  <si>
    <t>NEO-30PE</t>
  </si>
  <si>
    <t>NEO-41PE</t>
  </si>
  <si>
    <t>NEO-42PE</t>
  </si>
  <si>
    <t>bolts</t>
  </si>
  <si>
    <t>NEO-43PE</t>
  </si>
  <si>
    <t>NEO-44PE</t>
  </si>
  <si>
    <t>NEO-45PE</t>
  </si>
  <si>
    <t>NEO-46PE</t>
  </si>
  <si>
    <t>NEO-47PE</t>
  </si>
  <si>
    <t>bright
 green</t>
  </si>
  <si>
    <t>10cm CYLINDER  symbol for 
sizing is representing 
PE material</t>
  </si>
  <si>
    <t>'NEO PE'!</t>
  </si>
  <si>
    <t>D:T</t>
  </si>
  <si>
    <t>NEO-6PE-12</t>
  </si>
  <si>
    <t>NEO-6PE-14</t>
  </si>
  <si>
    <t>NEO-9PE-01</t>
  </si>
  <si>
    <t>NEO-9PE-02</t>
  </si>
  <si>
    <t>NEO-9PE-03</t>
  </si>
  <si>
    <t>NEO-9PE-04</t>
  </si>
  <si>
    <t>NEO-9PE-05</t>
  </si>
  <si>
    <t>NEO-9PE-06</t>
  </si>
  <si>
    <t>NEO-9PE-09</t>
  </si>
  <si>
    <t>NEO-9PE-11</t>
  </si>
  <si>
    <t>NEO-9PE-12</t>
  </si>
  <si>
    <t>NEO-9PE-14</t>
  </si>
  <si>
    <t>NEO-11PE-01</t>
  </si>
  <si>
    <t>NEO-11PE-02</t>
  </si>
  <si>
    <t>NEO-11PE-03</t>
  </si>
  <si>
    <t>NEO-11PE-04</t>
  </si>
  <si>
    <t>NEO-11PE-05</t>
  </si>
  <si>
    <t>NEO-11PE-06</t>
  </si>
  <si>
    <t>NEO-11PE-09</t>
  </si>
  <si>
    <t>NEO-11PE-11</t>
  </si>
  <si>
    <t>NEO-11PE-12</t>
  </si>
  <si>
    <t>NEO-11PE-14</t>
  </si>
  <si>
    <t>NEO-12PE-01</t>
  </si>
  <si>
    <t>NEO-12PE-02</t>
  </si>
  <si>
    <t>NEO-12PE-03</t>
  </si>
  <si>
    <t>NEO-12PE-04</t>
  </si>
  <si>
    <t>NEO-12PE-05</t>
  </si>
  <si>
    <t>NEO-12PE-06</t>
  </si>
  <si>
    <t>NEO-12PE-09</t>
  </si>
  <si>
    <t>NEO-12PE-11</t>
  </si>
  <si>
    <t>NEO-12PE-12</t>
  </si>
  <si>
    <t>NEO-12PE-14</t>
  </si>
  <si>
    <t>NEO-14PE-01</t>
  </si>
  <si>
    <t>NEO-14PE-02</t>
  </si>
  <si>
    <t>NEO-14PE-03</t>
  </si>
  <si>
    <t>NEO-14PE-04</t>
  </si>
  <si>
    <t>NEO-14PE-05</t>
  </si>
  <si>
    <t>NEO-14PE-06</t>
  </si>
  <si>
    <t>NEO-14PE-09</t>
  </si>
  <si>
    <t>NEO-14PE-11</t>
  </si>
  <si>
    <t>NEO-14PE-12</t>
  </si>
  <si>
    <t>NEO-14PE-14</t>
  </si>
  <si>
    <t>NEO-2PE</t>
  </si>
  <si>
    <t>NEO-2PE-01</t>
  </si>
  <si>
    <t>NEO-2PE-02</t>
  </si>
  <si>
    <t>NEO-2PE-03</t>
  </si>
  <si>
    <t>NEO-2PE-04</t>
  </si>
  <si>
    <t>NEO-2PE-05</t>
  </si>
  <si>
    <t>NEO-2PE-06</t>
  </si>
  <si>
    <t>NEO-2PE-09</t>
  </si>
  <si>
    <t>NEO-2PE-11</t>
  </si>
  <si>
    <t>NEO-2PE-12</t>
  </si>
  <si>
    <t>NEO-2PE-14</t>
  </si>
  <si>
    <t>NEO-4PE</t>
  </si>
  <si>
    <t>NEO-4PE-01</t>
  </si>
  <si>
    <t>NEO-4PE-02</t>
  </si>
  <si>
    <t>NEO-4PE-03</t>
  </si>
  <si>
    <t>NEO-4PE-04</t>
  </si>
  <si>
    <t>NEO-4PE-05</t>
  </si>
  <si>
    <t>NEO-4PE-06</t>
  </si>
  <si>
    <t>NEO-4PE-09</t>
  </si>
  <si>
    <t>NEO-4PE-11</t>
  </si>
  <si>
    <t>NEO-4PE-12</t>
  </si>
  <si>
    <t>NEO-4PE-14</t>
  </si>
  <si>
    <t>NEO-7PE</t>
  </si>
  <si>
    <t>NEO-7PE-01</t>
  </si>
  <si>
    <t>NEO-7PE-02</t>
  </si>
  <si>
    <t>NEO-7PE-03</t>
  </si>
  <si>
    <t>NEO-7PE-04</t>
  </si>
  <si>
    <t>NEO-7PE-05</t>
  </si>
  <si>
    <t>NEO-7PE-06</t>
  </si>
  <si>
    <t>NEO-7PE-09</t>
  </si>
  <si>
    <t>NEO-7PE-11</t>
  </si>
  <si>
    <t>NEO-7PE-12</t>
  </si>
  <si>
    <t>NEO-7PE-14</t>
  </si>
  <si>
    <t>NEO-15PE-01</t>
  </si>
  <si>
    <t>NEO-15PE-02</t>
  </si>
  <si>
    <t>NEO-15PE-03</t>
  </si>
  <si>
    <t>NEO-15PE-04</t>
  </si>
  <si>
    <t>NEO-15PE-05</t>
  </si>
  <si>
    <t>NEO-15PE-06</t>
  </si>
  <si>
    <t>NEO-15PE-09</t>
  </si>
  <si>
    <t>NEO-15PE-11</t>
  </si>
  <si>
    <t>NEO-15PE-12</t>
  </si>
  <si>
    <t>NEO-15PE-14</t>
  </si>
  <si>
    <t>NEO-16PE-01</t>
  </si>
  <si>
    <t>NEO-16PE-02</t>
  </si>
  <si>
    <t>NEO-16PE-03</t>
  </si>
  <si>
    <t>NEO-16PE-04</t>
  </si>
  <si>
    <t>NEO-16PE-05</t>
  </si>
  <si>
    <t>NEO-16PE-06</t>
  </si>
  <si>
    <t>NEO-16PE-09</t>
  </si>
  <si>
    <t>NEO-16PE-11</t>
  </si>
  <si>
    <t>NEO-16PE-12</t>
  </si>
  <si>
    <t>NEO-16PE-14</t>
  </si>
  <si>
    <t>NEO-17PE-01</t>
  </si>
  <si>
    <t>NEO-17PE-02</t>
  </si>
  <si>
    <t>NEO-17PE-03</t>
  </si>
  <si>
    <t>NEO-17PE-04</t>
  </si>
  <si>
    <t>NEO-17PE-05</t>
  </si>
  <si>
    <t>NEO-17PE-06</t>
  </si>
  <si>
    <t>NEO-17PE-09</t>
  </si>
  <si>
    <t>NEO-17PE-11</t>
  </si>
  <si>
    <t>NEO-17PE-12</t>
  </si>
  <si>
    <t>NEO-17PE-14</t>
  </si>
  <si>
    <t>NEO-41PE-01</t>
  </si>
  <si>
    <t>NEO-41PE-02</t>
  </si>
  <si>
    <t>NEO-41PE-03</t>
  </si>
  <si>
    <t>NEO-41PE-04</t>
  </si>
  <si>
    <t>NEO-41PE-05</t>
  </si>
  <si>
    <t>NEO-41PE-06</t>
  </si>
  <si>
    <t>NEO-41PE-09</t>
  </si>
  <si>
    <t>NEO-41PE-11</t>
  </si>
  <si>
    <t>NEO-41PE-12</t>
  </si>
  <si>
    <t>NEO-41PE-14</t>
  </si>
  <si>
    <t>NEO-42PE-01</t>
  </si>
  <si>
    <t>NEO-42PE-02</t>
  </si>
  <si>
    <t>NEO-42PE-03</t>
  </si>
  <si>
    <t>NEO-42PE-04</t>
  </si>
  <si>
    <t>NEO-42PE-05</t>
  </si>
  <si>
    <t>NEO-42PE-06</t>
  </si>
  <si>
    <t>NEO-42PE-09</t>
  </si>
  <si>
    <t>NEO-42PE-11</t>
  </si>
  <si>
    <t>NEO-42PE-12</t>
  </si>
  <si>
    <t>NEO-42PE-14</t>
  </si>
  <si>
    <t>NEO-43PE-01</t>
  </si>
  <si>
    <t>NEO-43PE-02</t>
  </si>
  <si>
    <t>NEO-43PE-03</t>
  </si>
  <si>
    <t>NEO-43PE-04</t>
  </si>
  <si>
    <t>NEO-43PE-05</t>
  </si>
  <si>
    <t>NEO-43PE-06</t>
  </si>
  <si>
    <t>NEO-43PE-09</t>
  </si>
  <si>
    <t>NEO-43PE-11</t>
  </si>
  <si>
    <t>NEO-43PE-12</t>
  </si>
  <si>
    <t>NEO-43PE-14</t>
  </si>
  <si>
    <t>NEO-44PE-01</t>
  </si>
  <si>
    <t>NEO-44PE-02</t>
  </si>
  <si>
    <t>NEO-44PE-03</t>
  </si>
  <si>
    <t>NEO-44PE-04</t>
  </si>
  <si>
    <t>NEO-44PE-05</t>
  </si>
  <si>
    <t>NEO-44PE-06</t>
  </si>
  <si>
    <t>NEO-44PE-09</t>
  </si>
  <si>
    <t>NEO-44PE-11</t>
  </si>
  <si>
    <t>NEO-44PE-12</t>
  </si>
  <si>
    <t>NEO-44PE-14</t>
  </si>
  <si>
    <t>NEO-45PE-01</t>
  </si>
  <si>
    <t>NEO-45PE-02</t>
  </si>
  <si>
    <t>NEO-45PE-03</t>
  </si>
  <si>
    <t>NEO-45PE-04</t>
  </si>
  <si>
    <t>NEO-45PE-05</t>
  </si>
  <si>
    <t>NEO-45PE-06</t>
  </si>
  <si>
    <t>NEO-45PE-09</t>
  </si>
  <si>
    <t>NEO-45PE-11</t>
  </si>
  <si>
    <t>NEO-45PE-12</t>
  </si>
  <si>
    <t>NEO-45PE-14</t>
  </si>
  <si>
    <t>NEO-46PE-01</t>
  </si>
  <si>
    <t>NEO-46PE-02</t>
  </si>
  <si>
    <t>NEO-46PE-03</t>
  </si>
  <si>
    <t>NEO-46PE-04</t>
  </si>
  <si>
    <t>NEO-46PE-05</t>
  </si>
  <si>
    <t>NEO-46PE-06</t>
  </si>
  <si>
    <t>NEO-46PE-09</t>
  </si>
  <si>
    <t>NEO-46PE-11</t>
  </si>
  <si>
    <t>NEO-46PE-12</t>
  </si>
  <si>
    <t>NEO-46PE-14</t>
  </si>
  <si>
    <t>NEO-47PE-01</t>
  </si>
  <si>
    <t>NEO-47PE-02</t>
  </si>
  <si>
    <t>NEO-47PE-03</t>
  </si>
  <si>
    <t>NEO-47PE-04</t>
  </si>
  <si>
    <t>NEO-47PE-05</t>
  </si>
  <si>
    <t>NEO-47PE-06</t>
  </si>
  <si>
    <t>NEO-47PE-09</t>
  </si>
  <si>
    <t>NEO-47PE-11</t>
  </si>
  <si>
    <t>NEO-47PE-12</t>
  </si>
  <si>
    <t>NEO-47PE-14</t>
  </si>
  <si>
    <t>PE  holds</t>
  </si>
  <si>
    <r>
      <t xml:space="preserve">No. of </t>
    </r>
    <r>
      <rPr>
        <b/>
        <sz val="11"/>
        <color theme="1"/>
        <rFont val="Calibri"/>
        <family val="2"/>
        <scheme val="minor"/>
      </rPr>
      <t>PE</t>
    </r>
    <r>
      <rPr>
        <sz val="11"/>
        <color theme="1"/>
        <rFont val="Calibri"/>
        <family val="2"/>
        <scheme val="minor"/>
      </rPr>
      <t xml:space="preserve"> pcs. by 
</t>
    </r>
    <r>
      <rPr>
        <b/>
        <sz val="11"/>
        <color theme="1"/>
        <rFont val="Calibri"/>
        <family val="2"/>
        <scheme val="minor"/>
      </rPr>
      <t>SIZE</t>
    </r>
  </si>
  <si>
    <t xml:space="preserve">screws </t>
  </si>
  <si>
    <t>NEO-21-NT</t>
  </si>
  <si>
    <t>NEO-21-NT-01</t>
  </si>
  <si>
    <t>NEO-21-NT-02</t>
  </si>
  <si>
    <t>NEO-21-NT-03</t>
  </si>
  <si>
    <t>NEO-21-NT-04</t>
  </si>
  <si>
    <t>NEO-21-NT-05</t>
  </si>
  <si>
    <t>NEO-21-NT-06</t>
  </si>
  <si>
    <t>NEO-21-NT-07</t>
  </si>
  <si>
    <t>NEO-21-NT-08</t>
  </si>
  <si>
    <t>NEO-21-NT-09</t>
  </si>
  <si>
    <t>NEO-21-NT-10</t>
  </si>
  <si>
    <t>NEO-21-NT-11</t>
  </si>
  <si>
    <t>NEO-21-NT-12</t>
  </si>
  <si>
    <t>NEO-21-NT-13</t>
  </si>
  <si>
    <t>NEO-21-NT-100</t>
  </si>
  <si>
    <t>NEO-21-NT-99</t>
  </si>
  <si>
    <t>K2</t>
  </si>
  <si>
    <t>ORDER LIST</t>
  </si>
  <si>
    <t>SUMMARY</t>
  </si>
  <si>
    <t>DIFF</t>
  </si>
  <si>
    <t>GRP</t>
  </si>
  <si>
    <t>d:t</t>
  </si>
  <si>
    <t>d9:t9</t>
  </si>
  <si>
    <t>list</t>
  </si>
  <si>
    <t>range 1</t>
  </si>
  <si>
    <t>range 2</t>
  </si>
  <si>
    <t>PE</t>
  </si>
  <si>
    <t>d:Z</t>
  </si>
  <si>
    <t>d9:Z9</t>
  </si>
  <si>
    <t>D9:T9</t>
  </si>
  <si>
    <t>M3</t>
  </si>
  <si>
    <t>'NEO GRP '!</t>
  </si>
  <si>
    <t>D:S</t>
  </si>
  <si>
    <t>D9:S9</t>
  </si>
  <si>
    <t>L2</t>
  </si>
  <si>
    <t>REDUCTOR-30PU</t>
  </si>
  <si>
    <t>REDUCTOR-100PU</t>
  </si>
  <si>
    <t>'REDUCTOR'!</t>
  </si>
  <si>
    <t>REDUCTOR-30PU-01</t>
  </si>
  <si>
    <t>REDUCTOR-30PU-02</t>
  </si>
  <si>
    <t>REDUCTOR-30PU-03</t>
  </si>
  <si>
    <t>REDUCTOR-30PU-04</t>
  </si>
  <si>
    <t>REDUCTOR-30PU-05</t>
  </si>
  <si>
    <t>REDUCTOR-30PU-06</t>
  </si>
  <si>
    <t>REDUCTOR-30PU-09</t>
  </si>
  <si>
    <t>REDUCTOR-30PU-11</t>
  </si>
  <si>
    <t>REDUCTOR-30PU-12</t>
  </si>
  <si>
    <t>REDUCTOR-30PU-14</t>
  </si>
  <si>
    <t>REDUCTOR-100PU-01</t>
  </si>
  <si>
    <t>REDUCTOR-100PU-02</t>
  </si>
  <si>
    <t>REDUCTOR-100PU-03</t>
  </si>
  <si>
    <t>REDUCTOR-100PU-04</t>
  </si>
  <si>
    <t>REDUCTOR-100PU-05</t>
  </si>
  <si>
    <t>REDUCTOR-100PU-06</t>
  </si>
  <si>
    <t>REDUCTOR-100PU-09</t>
  </si>
  <si>
    <t>REDUCTOR-100PU-11</t>
  </si>
  <si>
    <t>REDUCTOR-100PU-12</t>
  </si>
  <si>
    <t>REDUCTOR-100PU-14</t>
  </si>
  <si>
    <t>NEO-21-01</t>
  </si>
  <si>
    <t>NEO-21-02</t>
  </si>
  <si>
    <t>NEO-21-03</t>
  </si>
  <si>
    <t>NEO-21-04</t>
  </si>
  <si>
    <t>NEO-21-05</t>
  </si>
  <si>
    <t>NEO-21-06</t>
  </si>
  <si>
    <t>NEO-21-07</t>
  </si>
  <si>
    <t>NEO-21-08</t>
  </si>
  <si>
    <t>NEO-21-09</t>
  </si>
  <si>
    <t>NEO-21-10</t>
  </si>
  <si>
    <t>NEO-21-11</t>
  </si>
  <si>
    <t>NEO-21-12</t>
  </si>
  <si>
    <t>NEO-21-13</t>
  </si>
  <si>
    <t>NEO-21-100</t>
  </si>
  <si>
    <t>NEO-1-01</t>
  </si>
  <si>
    <t>NEO-1-02</t>
  </si>
  <si>
    <t>NEO-1-03</t>
  </si>
  <si>
    <t>NEO-1-04</t>
  </si>
  <si>
    <t>NEO-1-05</t>
  </si>
  <si>
    <t>NEO-1-06</t>
  </si>
  <si>
    <t>NEO-1-07</t>
  </si>
  <si>
    <t>NEO-1-08</t>
  </si>
  <si>
    <t>NEO-1-09</t>
  </si>
  <si>
    <t>NEO-1-10</t>
  </si>
  <si>
    <t>NEO-1-11</t>
  </si>
  <si>
    <t>NEO-1-12</t>
  </si>
  <si>
    <t>NEO-1-13</t>
  </si>
  <si>
    <t>NEO-1-100</t>
  </si>
  <si>
    <t>NEO-11-01</t>
  </si>
  <si>
    <t>NEO-11-02</t>
  </si>
  <si>
    <t>NEO-11-03</t>
  </si>
  <si>
    <t>NEO-11-04</t>
  </si>
  <si>
    <t>NEO-11-05</t>
  </si>
  <si>
    <t>NEO-11-06</t>
  </si>
  <si>
    <t>NEO-11-07</t>
  </si>
  <si>
    <t>NEO-11-08</t>
  </si>
  <si>
    <t>NEO-11-09</t>
  </si>
  <si>
    <t>NEO-11-10</t>
  </si>
  <si>
    <t>NEO-11-11</t>
  </si>
  <si>
    <t>NEO-11-12</t>
  </si>
  <si>
    <t>NEO-11-13</t>
  </si>
  <si>
    <t>NEO-11-100</t>
  </si>
  <si>
    <t>NEO-11-DT-01</t>
  </si>
  <si>
    <t>NEO-11-DT-02</t>
  </si>
  <si>
    <t>NEO-11-DT-03</t>
  </si>
  <si>
    <t>NEO-11-DT-04</t>
  </si>
  <si>
    <t>NEO-11-DT-05</t>
  </si>
  <si>
    <t>NEO-11-DT-06</t>
  </si>
  <si>
    <t>NEO-11-DT-07</t>
  </si>
  <si>
    <t>NEO-11-DT-08</t>
  </si>
  <si>
    <t>NEO-11-DT-09</t>
  </si>
  <si>
    <t>NEO-11-DT-10</t>
  </si>
  <si>
    <t>NEO-11-DT-11</t>
  </si>
  <si>
    <t>NEO-11-DT-12</t>
  </si>
  <si>
    <t>NEO-11-DT-13</t>
  </si>
  <si>
    <t>NEO-11-DT-100</t>
  </si>
  <si>
    <t>NEO-12-01</t>
  </si>
  <si>
    <t>NEO-12-02</t>
  </si>
  <si>
    <t>NEO-12-03</t>
  </si>
  <si>
    <t>NEO-12-04</t>
  </si>
  <si>
    <t>NEO-12-05</t>
  </si>
  <si>
    <t>NEO-12-06</t>
  </si>
  <si>
    <t>NEO-12-07</t>
  </si>
  <si>
    <t>NEO-12-08</t>
  </si>
  <si>
    <t>NEO-12-09</t>
  </si>
  <si>
    <t>NEO-12-10</t>
  </si>
  <si>
    <t>NEO-12-11</t>
  </si>
  <si>
    <t>NEO-12-12</t>
  </si>
  <si>
    <t>NEO-12-13</t>
  </si>
  <si>
    <t>NEO-12-100</t>
  </si>
  <si>
    <t>NEO-12-DT-01</t>
  </si>
  <si>
    <t>NEO-12-DT-02</t>
  </si>
  <si>
    <t>NEO-12-DT-03</t>
  </si>
  <si>
    <t>NEO-12-DT-04</t>
  </si>
  <si>
    <t>NEO-12-DT-05</t>
  </si>
  <si>
    <t>NEO-12-DT-06</t>
  </si>
  <si>
    <t>NEO-12-DT-07</t>
  </si>
  <si>
    <t>NEO-12-DT-08</t>
  </si>
  <si>
    <t>NEO-12-DT-09</t>
  </si>
  <si>
    <t>NEO-12-DT-10</t>
  </si>
  <si>
    <t>NEO-12-DT-11</t>
  </si>
  <si>
    <t>NEO-12-DT-12</t>
  </si>
  <si>
    <t>NEO-12-DT-13</t>
  </si>
  <si>
    <t>NEO-12-DT-100</t>
  </si>
  <si>
    <t>NEO-13-01</t>
  </si>
  <si>
    <t>NEO-13-02</t>
  </si>
  <si>
    <t>NEO-13-03</t>
  </si>
  <si>
    <t>NEO-13-04</t>
  </si>
  <si>
    <t>NEO-13-05</t>
  </si>
  <si>
    <t>NEO-13-06</t>
  </si>
  <si>
    <t>NEO-13-07</t>
  </si>
  <si>
    <t>NEO-13-08</t>
  </si>
  <si>
    <t>NEO-13-09</t>
  </si>
  <si>
    <t>NEO-13-10</t>
  </si>
  <si>
    <t>NEO-13-11</t>
  </si>
  <si>
    <t>NEO-13-12</t>
  </si>
  <si>
    <t>NEO-13-13</t>
  </si>
  <si>
    <t>NEO-13-100</t>
  </si>
  <si>
    <t>NEO-13-DT-01</t>
  </si>
  <si>
    <t>NEO-13-DT-02</t>
  </si>
  <si>
    <t>NEO-13-DT-03</t>
  </si>
  <si>
    <t>NEO-13-DT-04</t>
  </si>
  <si>
    <t>NEO-13-DT-05</t>
  </si>
  <si>
    <t>NEO-13-DT-06</t>
  </si>
  <si>
    <t>NEO-13-DT-07</t>
  </si>
  <si>
    <t>NEO-13-DT-08</t>
  </si>
  <si>
    <t>NEO-13-DT-09</t>
  </si>
  <si>
    <t>NEO-13-DT-10</t>
  </si>
  <si>
    <t>NEO-13-DT-11</t>
  </si>
  <si>
    <t>NEO-13-DT-12</t>
  </si>
  <si>
    <t>NEO-13-DT-13</t>
  </si>
  <si>
    <t>NEO-13-DT-100</t>
  </si>
  <si>
    <t>NEO-14-01</t>
  </si>
  <si>
    <t>NEO-14-02</t>
  </si>
  <si>
    <t>NEO-14-03</t>
  </si>
  <si>
    <t>NEO-14-04</t>
  </si>
  <si>
    <t>NEO-14-05</t>
  </si>
  <si>
    <t>NEO-14-06</t>
  </si>
  <si>
    <t>NEO-14-07</t>
  </si>
  <si>
    <t>NEO-14-08</t>
  </si>
  <si>
    <t>NEO-14-09</t>
  </si>
  <si>
    <t>NEO-14-10</t>
  </si>
  <si>
    <t>NEO-14-11</t>
  </si>
  <si>
    <t>NEO-14-12</t>
  </si>
  <si>
    <t>NEO-14-13</t>
  </si>
  <si>
    <t>NEO-14-100</t>
  </si>
  <si>
    <t>NEO-14-DT-01</t>
  </si>
  <si>
    <t>NEO-14-DT-02</t>
  </si>
  <si>
    <t>NEO-14-DT-03</t>
  </si>
  <si>
    <t>NEO-14-DT-04</t>
  </si>
  <si>
    <t>NEO-14-DT-05</t>
  </si>
  <si>
    <t>NEO-14-DT-06</t>
  </si>
  <si>
    <t>NEO-14-DT-07</t>
  </si>
  <si>
    <t>NEO-14-DT-08</t>
  </si>
  <si>
    <t>NEO-14-DT-09</t>
  </si>
  <si>
    <t>NEO-14-DT-10</t>
  </si>
  <si>
    <t>NEO-14-DT-11</t>
  </si>
  <si>
    <t>NEO-14-DT-12</t>
  </si>
  <si>
    <t>NEO-14-DT-13</t>
  </si>
  <si>
    <t>NEO-14-DT-100</t>
  </si>
  <si>
    <t>NEO-15-01</t>
  </si>
  <si>
    <t>NEO-15-02</t>
  </si>
  <si>
    <t>NEO-15-03</t>
  </si>
  <si>
    <t>NEO-15-04</t>
  </si>
  <si>
    <t>NEO-15-05</t>
  </si>
  <si>
    <t>NEO-15-06</t>
  </si>
  <si>
    <t>NEO-15-07</t>
  </si>
  <si>
    <t>NEO-15-08</t>
  </si>
  <si>
    <t>NEO-15-09</t>
  </si>
  <si>
    <t>NEO-15-10</t>
  </si>
  <si>
    <t>NEO-15-11</t>
  </si>
  <si>
    <t>NEO-15-12</t>
  </si>
  <si>
    <t>NEO-15-13</t>
  </si>
  <si>
    <t>NEO-15-100</t>
  </si>
  <si>
    <t>NEO-15-DT-01</t>
  </si>
  <si>
    <t>NEO-15-DT-02</t>
  </si>
  <si>
    <t>NEO-15-DT-03</t>
  </si>
  <si>
    <t>NEO-15-DT-04</t>
  </si>
  <si>
    <t>NEO-15-DT-05</t>
  </si>
  <si>
    <t>NEO-15-DT-06</t>
  </si>
  <si>
    <t>NEO-15-DT-07</t>
  </si>
  <si>
    <t>NEO-15-DT-08</t>
  </si>
  <si>
    <t>NEO-15-DT-09</t>
  </si>
  <si>
    <t>NEO-15-DT-10</t>
  </si>
  <si>
    <t>NEO-15-DT-11</t>
  </si>
  <si>
    <t>NEO-15-DT-12</t>
  </si>
  <si>
    <t>NEO-15-DT-13</t>
  </si>
  <si>
    <t>NEO-15-DT-100</t>
  </si>
  <si>
    <t>NEO-16-01</t>
  </si>
  <si>
    <t>NEO-16-02</t>
  </si>
  <si>
    <t>NEO-16-03</t>
  </si>
  <si>
    <t>NEO-16-04</t>
  </si>
  <si>
    <t>NEO-16-05</t>
  </si>
  <si>
    <t>NEO-16-06</t>
  </si>
  <si>
    <t>NEO-16-07</t>
  </si>
  <si>
    <t>NEO-16-08</t>
  </si>
  <si>
    <t>NEO-16-09</t>
  </si>
  <si>
    <t>NEO-16-10</t>
  </si>
  <si>
    <t>NEO-16-11</t>
  </si>
  <si>
    <t>NEO-16-12</t>
  </si>
  <si>
    <t>NEO-16-13</t>
  </si>
  <si>
    <t>NEO-16-100</t>
  </si>
  <si>
    <t>NEO-16-DT-01</t>
  </si>
  <si>
    <t>NEO-16-DT-02</t>
  </si>
  <si>
    <t>NEO-16-DT-03</t>
  </si>
  <si>
    <t>NEO-16-DT-04</t>
  </si>
  <si>
    <t>NEO-16-DT-05</t>
  </si>
  <si>
    <t>NEO-16-DT-06</t>
  </si>
  <si>
    <t>NEO-16-DT-07</t>
  </si>
  <si>
    <t>NEO-16-DT-08</t>
  </si>
  <si>
    <t>NEO-16-DT-09</t>
  </si>
  <si>
    <t>NEO-16-DT-10</t>
  </si>
  <si>
    <t>NEO-16-DT-11</t>
  </si>
  <si>
    <t>NEO-16-DT-12</t>
  </si>
  <si>
    <t>NEO-16-DT-13</t>
  </si>
  <si>
    <t>NEO-16-DT-100</t>
  </si>
  <si>
    <t>NEO-1-DT-01</t>
  </si>
  <si>
    <t>NEO-1-DT-02</t>
  </si>
  <si>
    <t>NEO-1-DT-03</t>
  </si>
  <si>
    <t>NEO-1-DT-04</t>
  </si>
  <si>
    <t>NEO-1-DT-05</t>
  </si>
  <si>
    <t>NEO-1-DT-06</t>
  </si>
  <si>
    <t>NEO-1-DT-07</t>
  </si>
  <si>
    <t>NEO-1-DT-08</t>
  </si>
  <si>
    <t>NEO-1-DT-09</t>
  </si>
  <si>
    <t>NEO-1-DT-10</t>
  </si>
  <si>
    <t>NEO-1-DT-11</t>
  </si>
  <si>
    <t>NEO-1-DT-12</t>
  </si>
  <si>
    <t>NEO-1-DT-13</t>
  </si>
  <si>
    <t>NEO-1-DT-100</t>
  </si>
  <si>
    <t>NEO-2-01</t>
  </si>
  <si>
    <t>NEO-2-02</t>
  </si>
  <si>
    <t>NEO-2-03</t>
  </si>
  <si>
    <t>NEO-2-04</t>
  </si>
  <si>
    <t>NEO-2-05</t>
  </si>
  <si>
    <t>NEO-2-06</t>
  </si>
  <si>
    <t>NEO-2-07</t>
  </si>
  <si>
    <t>NEO-2-08</t>
  </si>
  <si>
    <t>NEO-2-09</t>
  </si>
  <si>
    <t>NEO-2-10</t>
  </si>
  <si>
    <t>NEO-2-11</t>
  </si>
  <si>
    <t>NEO-2-12</t>
  </si>
  <si>
    <t>NEO-2-13</t>
  </si>
  <si>
    <t>NEO-2-100</t>
  </si>
  <si>
    <t>NEO-2-DT-01</t>
  </si>
  <si>
    <t>NEO-2-DT-02</t>
  </si>
  <si>
    <t>NEO-2-DT-03</t>
  </si>
  <si>
    <t>NEO-2-DT-04</t>
  </si>
  <si>
    <t>NEO-2-DT-05</t>
  </si>
  <si>
    <t>NEO-2-DT-06</t>
  </si>
  <si>
    <t>NEO-2-DT-07</t>
  </si>
  <si>
    <t>NEO-2-DT-08</t>
  </si>
  <si>
    <t>NEO-2-DT-09</t>
  </si>
  <si>
    <t>NEO-2-DT-10</t>
  </si>
  <si>
    <t>NEO-2-DT-11</t>
  </si>
  <si>
    <t>NEO-2-DT-12</t>
  </si>
  <si>
    <t>NEO-2-DT-13</t>
  </si>
  <si>
    <t>NEO-2-DT-100</t>
  </si>
  <si>
    <t>NEO-3-01</t>
  </si>
  <si>
    <t>NEO-3-02</t>
  </si>
  <si>
    <t>NEO-3-03</t>
  </si>
  <si>
    <t>NEO-3-04</t>
  </si>
  <si>
    <t>NEO-3-05</t>
  </si>
  <si>
    <t>NEO-3-06</t>
  </si>
  <si>
    <t>NEO-3-07</t>
  </si>
  <si>
    <t>NEO-3-08</t>
  </si>
  <si>
    <t>NEO-3-09</t>
  </si>
  <si>
    <t>NEO-3-10</t>
  </si>
  <si>
    <t>NEO-3-11</t>
  </si>
  <si>
    <t>NEO-3-12</t>
  </si>
  <si>
    <t>NEO-3-13</t>
  </si>
  <si>
    <t>NEO-3-100</t>
  </si>
  <si>
    <t>NEO-3-DT-01</t>
  </si>
  <si>
    <t>NEO-3-DT-02</t>
  </si>
  <si>
    <t>NEO-3-DT-03</t>
  </si>
  <si>
    <t>NEO-3-DT-04</t>
  </si>
  <si>
    <t>NEO-3-DT-05</t>
  </si>
  <si>
    <t>NEO-3-DT-06</t>
  </si>
  <si>
    <t>NEO-3-DT-07</t>
  </si>
  <si>
    <t>NEO-3-DT-08</t>
  </si>
  <si>
    <t>NEO-3-DT-09</t>
  </si>
  <si>
    <t>NEO-3-DT-10</t>
  </si>
  <si>
    <t>NEO-3-DT-11</t>
  </si>
  <si>
    <t>NEO-3-DT-12</t>
  </si>
  <si>
    <t>NEO-3-DT-13</t>
  </si>
  <si>
    <t>NEO-3-DT-100</t>
  </si>
  <si>
    <t>NEO-4-01</t>
  </si>
  <si>
    <t>NEO-4-02</t>
  </si>
  <si>
    <t>NEO-4-03</t>
  </si>
  <si>
    <t>NEO-4-04</t>
  </si>
  <si>
    <t>NEO-4-05</t>
  </si>
  <si>
    <t>NEO-4-06</t>
  </si>
  <si>
    <t>NEO-4-07</t>
  </si>
  <si>
    <t>NEO-4-08</t>
  </si>
  <si>
    <t>NEO-4-09</t>
  </si>
  <si>
    <t>NEO-4-10</t>
  </si>
  <si>
    <t>NEO-4-11</t>
  </si>
  <si>
    <t>NEO-4-12</t>
  </si>
  <si>
    <t>NEO-4-13</t>
  </si>
  <si>
    <t>NEO-4-100</t>
  </si>
  <si>
    <t>NEO-4-DT-01</t>
  </si>
  <si>
    <t>NEO-4-DT-02</t>
  </si>
  <si>
    <t>NEO-4-DT-03</t>
  </si>
  <si>
    <t>NEO-4-DT-04</t>
  </si>
  <si>
    <t>NEO-4-DT-05</t>
  </si>
  <si>
    <t>NEO-4-DT-06</t>
  </si>
  <si>
    <t>NEO-4-DT-07</t>
  </si>
  <si>
    <t>NEO-4-DT-08</t>
  </si>
  <si>
    <t>NEO-4-DT-09</t>
  </si>
  <si>
    <t>NEO-4-DT-10</t>
  </si>
  <si>
    <t>NEO-4-DT-11</t>
  </si>
  <si>
    <t>NEO-4-DT-12</t>
  </si>
  <si>
    <t>NEO-4-DT-13</t>
  </si>
  <si>
    <t>NEO-4-DT-100</t>
  </si>
  <si>
    <t>NEO-5-01</t>
  </si>
  <si>
    <t>NEO-5-02</t>
  </si>
  <si>
    <t>NEO-5-03</t>
  </si>
  <si>
    <t>NEO-5-04</t>
  </si>
  <si>
    <t>NEO-5-05</t>
  </si>
  <si>
    <t>NEO-5-06</t>
  </si>
  <si>
    <t>NEO-5-07</t>
  </si>
  <si>
    <t>NEO-5-08</t>
  </si>
  <si>
    <t>NEO-5-09</t>
  </si>
  <si>
    <t>NEO-5-10</t>
  </si>
  <si>
    <t>NEO-5-11</t>
  </si>
  <si>
    <t>NEO-5-12</t>
  </si>
  <si>
    <t>NEO-5-13</t>
  </si>
  <si>
    <t>NEO-5-100</t>
  </si>
  <si>
    <t>NEO-6-01</t>
  </si>
  <si>
    <t>NEO-6-02</t>
  </si>
  <si>
    <t>NEO-6-03</t>
  </si>
  <si>
    <t>NEO-6-04</t>
  </si>
  <si>
    <t>NEO-6-05</t>
  </si>
  <si>
    <t>NEO-6-06</t>
  </si>
  <si>
    <t>NEO-6-07</t>
  </si>
  <si>
    <t>NEO-6-08</t>
  </si>
  <si>
    <t>NEO-6-09</t>
  </si>
  <si>
    <t>NEO-6-10</t>
  </si>
  <si>
    <t>NEO-6-11</t>
  </si>
  <si>
    <t>NEO-6-12</t>
  </si>
  <si>
    <t>NEO-6-13</t>
  </si>
  <si>
    <t>NEO-6-100</t>
  </si>
  <si>
    <t>NEO-6-DT-01</t>
  </si>
  <si>
    <t>NEO-6-DT-02</t>
  </si>
  <si>
    <t>NEO-6-DT-03</t>
  </si>
  <si>
    <t>NEO-6-DT-04</t>
  </si>
  <si>
    <t>NEO-6-DT-05</t>
  </si>
  <si>
    <t>NEO-6-DT-06</t>
  </si>
  <si>
    <t>NEO-6-DT-07</t>
  </si>
  <si>
    <t>NEO-6-DT-08</t>
  </si>
  <si>
    <t>NEO-6-DT-09</t>
  </si>
  <si>
    <t>NEO-6-DT-10</t>
  </si>
  <si>
    <t>NEO-6-DT-11</t>
  </si>
  <si>
    <t>NEO-6-DT-12</t>
  </si>
  <si>
    <t>NEO-6-DT-13</t>
  </si>
  <si>
    <t>NEO-6-DT-100</t>
  </si>
  <si>
    <t>NEO-5-DT-01</t>
  </si>
  <si>
    <t>NEO-5-DT-02</t>
  </si>
  <si>
    <t>NEO-5-DT-03</t>
  </si>
  <si>
    <t>NEO-5-DT-04</t>
  </si>
  <si>
    <t>NEO-5-DT-05</t>
  </si>
  <si>
    <t>NEO-5-DT-06</t>
  </si>
  <si>
    <t>NEO-5-DT-07</t>
  </si>
  <si>
    <t>NEO-5-DT-08</t>
  </si>
  <si>
    <t>NEO-5-DT-09</t>
  </si>
  <si>
    <t>NEO-5-DT-10</t>
  </si>
  <si>
    <t>NEO-5-DT-11</t>
  </si>
  <si>
    <t>NEO-5-DT-12</t>
  </si>
  <si>
    <t>NEO-5-DT-13</t>
  </si>
  <si>
    <t>NEO-5-DT-100</t>
  </si>
  <si>
    <t>NEO-23-01</t>
  </si>
  <si>
    <t>NEO-23-02</t>
  </si>
  <si>
    <t>NEO-23-03</t>
  </si>
  <si>
    <t>NEO-23-04</t>
  </si>
  <si>
    <t>NEO-23-05</t>
  </si>
  <si>
    <t>NEO-23-06</t>
  </si>
  <si>
    <t>NEO-23-07</t>
  </si>
  <si>
    <t>NEO-23-08</t>
  </si>
  <si>
    <t>NEO-23-09</t>
  </si>
  <si>
    <t>NEO-23-10</t>
  </si>
  <si>
    <t>NEO-23-11</t>
  </si>
  <si>
    <t>NEO-23-12</t>
  </si>
  <si>
    <t>NEO-23-13</t>
  </si>
  <si>
    <t>NEO-23-100</t>
  </si>
  <si>
    <t>NEO-24-01</t>
  </si>
  <si>
    <t>NEO-24-02</t>
  </si>
  <si>
    <t>NEO-24-03</t>
  </si>
  <si>
    <t>NEO-24-04</t>
  </si>
  <si>
    <t>NEO-24-05</t>
  </si>
  <si>
    <t>NEO-24-06</t>
  </si>
  <si>
    <t>NEO-24-07</t>
  </si>
  <si>
    <t>NEO-24-08</t>
  </si>
  <si>
    <t>NEO-24-09</t>
  </si>
  <si>
    <t>NEO-24-10</t>
  </si>
  <si>
    <t>NEO-24-11</t>
  </si>
  <si>
    <t>NEO-24-12</t>
  </si>
  <si>
    <t>NEO-24-13</t>
  </si>
  <si>
    <t>NEO-24-100</t>
  </si>
  <si>
    <t>NEO-25-01</t>
  </si>
  <si>
    <t>NEO-25-02</t>
  </si>
  <si>
    <t>NEO-25-03</t>
  </si>
  <si>
    <t>NEO-25-04</t>
  </si>
  <si>
    <t>NEO-25-05</t>
  </si>
  <si>
    <t>NEO-25-06</t>
  </si>
  <si>
    <t>NEO-25-07</t>
  </si>
  <si>
    <t>NEO-25-08</t>
  </si>
  <si>
    <t>NEO-25-09</t>
  </si>
  <si>
    <t>NEO-25-10</t>
  </si>
  <si>
    <t>NEO-25-11</t>
  </si>
  <si>
    <t>NEO-25-12</t>
  </si>
  <si>
    <t>NEO-25-13</t>
  </si>
  <si>
    <t>NEO-25-100</t>
  </si>
  <si>
    <t>NEO-26-01</t>
  </si>
  <si>
    <t>NEO-26-02</t>
  </si>
  <si>
    <t>NEO-26-03</t>
  </si>
  <si>
    <t>NEO-26-04</t>
  </si>
  <si>
    <t>NEO-26-05</t>
  </si>
  <si>
    <t>NEO-26-06</t>
  </si>
  <si>
    <t>NEO-26-07</t>
  </si>
  <si>
    <t>NEO-26-08</t>
  </si>
  <si>
    <t>NEO-26-09</t>
  </si>
  <si>
    <t>NEO-26-10</t>
  </si>
  <si>
    <t>NEO-26-11</t>
  </si>
  <si>
    <t>NEO-26-12</t>
  </si>
  <si>
    <t>NEO-26-13</t>
  </si>
  <si>
    <t>NEO-26-100</t>
  </si>
  <si>
    <t>NEO-27-01</t>
  </si>
  <si>
    <t>NEO-27-02</t>
  </si>
  <si>
    <t>NEO-27-03</t>
  </si>
  <si>
    <t>NEO-27-04</t>
  </si>
  <si>
    <t>NEO-27-05</t>
  </si>
  <si>
    <t>NEO-27-06</t>
  </si>
  <si>
    <t>NEO-27-07</t>
  </si>
  <si>
    <t>NEO-27-08</t>
  </si>
  <si>
    <t>NEO-27-09</t>
  </si>
  <si>
    <t>NEO-27-10</t>
  </si>
  <si>
    <t>NEO-27-11</t>
  </si>
  <si>
    <t>NEO-27-12</t>
  </si>
  <si>
    <t>NEO-27-13</t>
  </si>
  <si>
    <t>NEO-27-100</t>
  </si>
  <si>
    <t>NEO-29-01</t>
  </si>
  <si>
    <t>NEO-29-02</t>
  </si>
  <si>
    <t>NEO-29-03</t>
  </si>
  <si>
    <t>NEO-29-04</t>
  </si>
  <si>
    <t>NEO-29-05</t>
  </si>
  <si>
    <t>NEO-29-06</t>
  </si>
  <si>
    <t>NEO-29-07</t>
  </si>
  <si>
    <t>NEO-29-08</t>
  </si>
  <si>
    <t>NEO-29-09</t>
  </si>
  <si>
    <t>NEO-29-10</t>
  </si>
  <si>
    <t>NEO-29-11</t>
  </si>
  <si>
    <t>NEO-29-12</t>
  </si>
  <si>
    <t>NEO-29-13</t>
  </si>
  <si>
    <t>NEO-29-100</t>
  </si>
  <si>
    <t>NEO-31-01</t>
  </si>
  <si>
    <t>NEO-31-02</t>
  </si>
  <si>
    <t>NEO-31-03</t>
  </si>
  <si>
    <t>NEO-31-04</t>
  </si>
  <si>
    <t>NEO-31-05</t>
  </si>
  <si>
    <t>NEO-31-06</t>
  </si>
  <si>
    <t>NEO-31-07</t>
  </si>
  <si>
    <t>NEO-31-08</t>
  </si>
  <si>
    <t>NEO-31-09</t>
  </si>
  <si>
    <t>NEO-31-10</t>
  </si>
  <si>
    <t>NEO-31-11</t>
  </si>
  <si>
    <t>NEO-31-12</t>
  </si>
  <si>
    <t>NEO-31-13</t>
  </si>
  <si>
    <t>NEO-31-100</t>
  </si>
  <si>
    <t>NEO-33-01</t>
  </si>
  <si>
    <t>NEO-33-02</t>
  </si>
  <si>
    <t>NEO-33-03</t>
  </si>
  <si>
    <t>NEO-33-04</t>
  </si>
  <si>
    <t>NEO-33-05</t>
  </si>
  <si>
    <t>NEO-33-06</t>
  </si>
  <si>
    <t>NEO-33-07</t>
  </si>
  <si>
    <t>NEO-33-08</t>
  </si>
  <si>
    <t>NEO-33-09</t>
  </si>
  <si>
    <t>NEO-33-10</t>
  </si>
  <si>
    <t>NEO-33-11</t>
  </si>
  <si>
    <t>NEO-33-12</t>
  </si>
  <si>
    <t>NEO-33-13</t>
  </si>
  <si>
    <t>NEO-33-100</t>
  </si>
  <si>
    <t>NEO-36-01</t>
  </si>
  <si>
    <t>NEO-36-02</t>
  </si>
  <si>
    <t>NEO-36-03</t>
  </si>
  <si>
    <t>NEO-36-04</t>
  </si>
  <si>
    <t>NEO-36-05</t>
  </si>
  <si>
    <t>NEO-36-06</t>
  </si>
  <si>
    <t>NEO-36-07</t>
  </si>
  <si>
    <t>NEO-36-08</t>
  </si>
  <si>
    <t>NEO-36-09</t>
  </si>
  <si>
    <t>NEO-36-10</t>
  </si>
  <si>
    <t>NEO-36-11</t>
  </si>
  <si>
    <t>NEO-36-12</t>
  </si>
  <si>
    <t>NEO-36-13</t>
  </si>
  <si>
    <t>NEO-36-100</t>
  </si>
  <si>
    <t>NEO-40-01</t>
  </si>
  <si>
    <t>NEO-40-02</t>
  </si>
  <si>
    <t>NEO-40-03</t>
  </si>
  <si>
    <t>NEO-40-04</t>
  </si>
  <si>
    <t>NEO-40-05</t>
  </si>
  <si>
    <t>NEO-40-06</t>
  </si>
  <si>
    <t>NEO-40-07</t>
  </si>
  <si>
    <t>NEO-40-08</t>
  </si>
  <si>
    <t>NEO-40-09</t>
  </si>
  <si>
    <t>NEO-40-10</t>
  </si>
  <si>
    <t>NEO-40-11</t>
  </si>
  <si>
    <t>NEO-40-12</t>
  </si>
  <si>
    <t>NEO-40-13</t>
  </si>
  <si>
    <t>NEO-40-100</t>
  </si>
  <si>
    <t>NEO-1PU-01</t>
  </si>
  <si>
    <t>NEO-1PU-02</t>
  </si>
  <si>
    <t>NEO-1PU-03</t>
  </si>
  <si>
    <t>NEO-1PU-04</t>
  </si>
  <si>
    <t>NEO-1PU-05</t>
  </si>
  <si>
    <t>NEO-1PU-06</t>
  </si>
  <si>
    <t>NEO-1PU-09</t>
  </si>
  <si>
    <t>NEO-1PU-11</t>
  </si>
  <si>
    <t>NEO-1PU-12</t>
  </si>
  <si>
    <t>NEO-1PU-14</t>
  </si>
  <si>
    <t>NEO-3PU-01</t>
  </si>
  <si>
    <t>NEO-3PU-02</t>
  </si>
  <si>
    <t>NEO-3PU-03</t>
  </si>
  <si>
    <t>NEO-3PU-04</t>
  </si>
  <si>
    <t>NEO-3PU-05</t>
  </si>
  <si>
    <t>NEO-3PU-06</t>
  </si>
  <si>
    <t>NEO-3PU-09</t>
  </si>
  <si>
    <t>NEO-3PU-11</t>
  </si>
  <si>
    <t>NEO-3PU-12</t>
  </si>
  <si>
    <t>NEO-3PU-14</t>
  </si>
  <si>
    <t>NEO-5PU-01</t>
  </si>
  <si>
    <t>NEO-5PU-02</t>
  </si>
  <si>
    <t>NEO-5PU-03</t>
  </si>
  <si>
    <t>NEO-5PU-04</t>
  </si>
  <si>
    <t>NEO-5PU-05</t>
  </si>
  <si>
    <t>NEO-5PU-06</t>
  </si>
  <si>
    <t>NEO-5PU-09</t>
  </si>
  <si>
    <t>NEO-5PU-11</t>
  </si>
  <si>
    <t>NEO-5PU-12</t>
  </si>
  <si>
    <t>NEO-5PU-14</t>
  </si>
  <si>
    <t>NEO-8PU-01</t>
  </si>
  <si>
    <t>NEO-8PU-02</t>
  </si>
  <si>
    <t>NEO-8PU-03</t>
  </si>
  <si>
    <t>NEO-8PU-04</t>
  </si>
  <si>
    <t>NEO-8PU-05</t>
  </si>
  <si>
    <t>NEO-8PU-06</t>
  </si>
  <si>
    <t>NEO-8PU-09</t>
  </si>
  <si>
    <t>NEO-8PU-11</t>
  </si>
  <si>
    <t>NEO-8PU-12</t>
  </si>
  <si>
    <t>NEO-8PU-14</t>
  </si>
  <si>
    <t>NEO-10PU-01</t>
  </si>
  <si>
    <t>NEO-10PU-02</t>
  </si>
  <si>
    <t>NEO-10PU-03</t>
  </si>
  <si>
    <t>NEO-10PU-04</t>
  </si>
  <si>
    <t>NEO-10PU-05</t>
  </si>
  <si>
    <t>NEO-10PU-06</t>
  </si>
  <si>
    <t>NEO-10PU-09</t>
  </si>
  <si>
    <t>NEO-10PU-11</t>
  </si>
  <si>
    <t>NEO-10PU-12</t>
  </si>
  <si>
    <t>NEO-10PU-14</t>
  </si>
  <si>
    <t>NEO-13PU-01</t>
  </si>
  <si>
    <t>NEO-13PU-02</t>
  </si>
  <si>
    <t>NEO-13PU-03</t>
  </si>
  <si>
    <t>NEO-13PU-04</t>
  </si>
  <si>
    <t>NEO-13PU-05</t>
  </si>
  <si>
    <t>NEO-13PU-06</t>
  </si>
  <si>
    <t>NEO-13PU-09</t>
  </si>
  <si>
    <t>NEO-13PU-11</t>
  </si>
  <si>
    <t>NEO-13PU-12</t>
  </si>
  <si>
    <t>NEO-13PU-14</t>
  </si>
  <si>
    <t>NEO-18PU-01</t>
  </si>
  <si>
    <t>NEO-18PU-02</t>
  </si>
  <si>
    <t>NEO-18PU-03</t>
  </si>
  <si>
    <t>NEO-18PU-04</t>
  </si>
  <si>
    <t>NEO-18PU-05</t>
  </si>
  <si>
    <t>NEO-18PU-06</t>
  </si>
  <si>
    <t>NEO-18PU-09</t>
  </si>
  <si>
    <t>NEO-18PU-11</t>
  </si>
  <si>
    <t>NEO-18PU-12</t>
  </si>
  <si>
    <t>NEO-18PU-14</t>
  </si>
  <si>
    <t>NEO-20PU-01</t>
  </si>
  <si>
    <t>NEO-20PU-02</t>
  </si>
  <si>
    <t>NEO-20PU-03</t>
  </si>
  <si>
    <t>NEO-20PU-04</t>
  </si>
  <si>
    <t>NEO-20PU-05</t>
  </si>
  <si>
    <t>NEO-20PU-06</t>
  </si>
  <si>
    <t>NEO-20PU-09</t>
  </si>
  <si>
    <t>NEO-20PU-11</t>
  </si>
  <si>
    <t>NEO-20PU-12</t>
  </si>
  <si>
    <t>NEO-20PU-14</t>
  </si>
  <si>
    <t>NEO-22PU-01</t>
  </si>
  <si>
    <t>NEO-22PU-02</t>
  </si>
  <si>
    <t>NEO-22PU-03</t>
  </si>
  <si>
    <t>NEO-22PU-04</t>
  </si>
  <si>
    <t>NEO-22PU-05</t>
  </si>
  <si>
    <t>NEO-22PU-06</t>
  </si>
  <si>
    <t>NEO-22PU-09</t>
  </si>
  <si>
    <t>NEO-22PU-11</t>
  </si>
  <si>
    <t>NEO-22PU-12</t>
  </si>
  <si>
    <t>NEO-22PU-14</t>
  </si>
  <si>
    <t>NEO-24PU-01</t>
  </si>
  <si>
    <t>NEO-24PU-02</t>
  </si>
  <si>
    <t>NEO-24PU-03</t>
  </si>
  <si>
    <t>NEO-24PU-04</t>
  </si>
  <si>
    <t>NEO-24PU-05</t>
  </si>
  <si>
    <t>NEO-24PU-06</t>
  </si>
  <si>
    <t>NEO-24PU-09</t>
  </si>
  <si>
    <t>NEO-24PU-11</t>
  </si>
  <si>
    <t>NEO-24PU-12</t>
  </si>
  <si>
    <t>NEO-24PU-14</t>
  </si>
  <si>
    <t>NEO-26PU-01</t>
  </si>
  <si>
    <t>NEO-26PU-02</t>
  </si>
  <si>
    <t>NEO-26PU-03</t>
  </si>
  <si>
    <t>NEO-26PU-04</t>
  </si>
  <si>
    <t>NEO-26PU-05</t>
  </si>
  <si>
    <t>NEO-26PU-06</t>
  </si>
  <si>
    <t>NEO-26PU-09</t>
  </si>
  <si>
    <t>NEO-26PU-11</t>
  </si>
  <si>
    <t>NEO-26PU-12</t>
  </si>
  <si>
    <t>NEO-26PU-14</t>
  </si>
  <si>
    <t>NEO-28PU-01</t>
  </si>
  <si>
    <t>NEO-28PU-02</t>
  </si>
  <si>
    <t>NEO-28PU-03</t>
  </si>
  <si>
    <t>NEO-28PU-04</t>
  </si>
  <si>
    <t>NEO-28PU-05</t>
  </si>
  <si>
    <t>NEO-28PU-06</t>
  </si>
  <si>
    <t>NEO-28PU-09</t>
  </si>
  <si>
    <t>NEO-28PU-11</t>
  </si>
  <si>
    <t>NEO-28PU-12</t>
  </si>
  <si>
    <t>NEO-28PU-14</t>
  </si>
  <si>
    <t>NEO-30PU-01</t>
  </si>
  <si>
    <t>NEO-30PU-02</t>
  </si>
  <si>
    <t>NEO-30PU-03</t>
  </si>
  <si>
    <t>NEO-30PU-04</t>
  </si>
  <si>
    <t>NEO-30PU-05</t>
  </si>
  <si>
    <t>NEO-30PU-06</t>
  </si>
  <si>
    <t>NEO-30PU-09</t>
  </si>
  <si>
    <t>NEO-30PU-11</t>
  </si>
  <si>
    <t>NEO-30PU-12</t>
  </si>
  <si>
    <t>NEO-30PU-14</t>
  </si>
  <si>
    <t>NEO-32PU-01</t>
  </si>
  <si>
    <t>NEO-32PU-02</t>
  </si>
  <si>
    <t>NEO-32PU-03</t>
  </si>
  <si>
    <t>NEO-32PU-04</t>
  </si>
  <si>
    <t>NEO-32PU-05</t>
  </si>
  <si>
    <t>NEO-32PU-06</t>
  </si>
  <si>
    <t>NEO-32PU-09</t>
  </si>
  <si>
    <t>NEO-32PU-11</t>
  </si>
  <si>
    <t>NEO-32PU-12</t>
  </si>
  <si>
    <t>NEO-32PU-14</t>
  </si>
  <si>
    <t>NEO-34PU-01</t>
  </si>
  <si>
    <t>NEO-34PU-02</t>
  </si>
  <si>
    <t>NEO-34PU-03</t>
  </si>
  <si>
    <t>NEO-34PU-04</t>
  </si>
  <si>
    <t>NEO-34PU-05</t>
  </si>
  <si>
    <t>NEO-34PU-06</t>
  </si>
  <si>
    <t>NEO-34PU-09</t>
  </si>
  <si>
    <t>NEO-34PU-11</t>
  </si>
  <si>
    <t>NEO-34PU-12</t>
  </si>
  <si>
    <t>NEO-34PU-14</t>
  </si>
  <si>
    <t>NEO-36PU-01</t>
  </si>
  <si>
    <t>NEO-36PU-02</t>
  </si>
  <si>
    <t>NEO-36PU-03</t>
  </si>
  <si>
    <t>NEO-36PU-04</t>
  </si>
  <si>
    <t>NEO-36PU-05</t>
  </si>
  <si>
    <t>NEO-36PU-06</t>
  </si>
  <si>
    <t>NEO-36PU-09</t>
  </si>
  <si>
    <t>NEO-36PU-11</t>
  </si>
  <si>
    <t>NEO-36PU-12</t>
  </si>
  <si>
    <t>NEO-36PU-14</t>
  </si>
  <si>
    <t>NEO-38PU-01</t>
  </si>
  <si>
    <t>NEO-38PU-02</t>
  </si>
  <si>
    <t>NEO-38PU-03</t>
  </si>
  <si>
    <t>NEO-38PU-04</t>
  </si>
  <si>
    <t>NEO-38PU-05</t>
  </si>
  <si>
    <t>NEO-38PU-06</t>
  </si>
  <si>
    <t>NEO-38PU-09</t>
  </si>
  <si>
    <t>NEO-38PU-11</t>
  </si>
  <si>
    <t>NEO-38PU-12</t>
  </si>
  <si>
    <t>NEO-38PU-14</t>
  </si>
  <si>
    <t>NEO-1-DT-99</t>
  </si>
  <si>
    <t>NEO-2-DT-99</t>
  </si>
  <si>
    <t>NEO-3-DT-99</t>
  </si>
  <si>
    <t>NEO-4-DT-99</t>
  </si>
  <si>
    <t>NEO-5-DT-99</t>
  </si>
  <si>
    <t>NEO-6-DT-99</t>
  </si>
  <si>
    <t>NEO-11-DT-99</t>
  </si>
  <si>
    <t>NEO-12-DT-99</t>
  </si>
  <si>
    <t>NEO-13-DT-99</t>
  </si>
  <si>
    <t>NEO-14-DT-99</t>
  </si>
  <si>
    <t>NEO-15-DT-99</t>
  </si>
  <si>
    <t>NEO-16-DT-99</t>
  </si>
  <si>
    <t>NEO-30-01</t>
  </si>
  <si>
    <t>NEO-30-02</t>
  </si>
  <si>
    <t>NEO-30-03</t>
  </si>
  <si>
    <t>NEO-30-04</t>
  </si>
  <si>
    <t>NEO-30-05</t>
  </si>
  <si>
    <t>NEO-30-06</t>
  </si>
  <si>
    <t>NEO-30-07</t>
  </si>
  <si>
    <t>NEO-30-08</t>
  </si>
  <si>
    <t>NEO-30-09</t>
  </si>
  <si>
    <t>NEO-30-10</t>
  </si>
  <si>
    <t>NEO-30-11</t>
  </si>
  <si>
    <t>NEO-30-12</t>
  </si>
  <si>
    <t>NEO-30-13</t>
  </si>
  <si>
    <t>NEO-30-100</t>
  </si>
  <si>
    <t>NEO-32-01</t>
  </si>
  <si>
    <t>NEO-32-02</t>
  </si>
  <si>
    <t>NEO-32-03</t>
  </si>
  <si>
    <t>NEO-32-04</t>
  </si>
  <si>
    <t>NEO-32-05</t>
  </si>
  <si>
    <t>NEO-32-06</t>
  </si>
  <si>
    <t>NEO-32-07</t>
  </si>
  <si>
    <t>NEO-32-08</t>
  </si>
  <si>
    <t>NEO-32-09</t>
  </si>
  <si>
    <t>NEO-32-10</t>
  </si>
  <si>
    <t>NEO-32-11</t>
  </si>
  <si>
    <t>NEO-32-12</t>
  </si>
  <si>
    <t>NEO-32-13</t>
  </si>
  <si>
    <t>NEO-32-100</t>
  </si>
  <si>
    <t>NEO-37-01</t>
  </si>
  <si>
    <t>NEO-37-02</t>
  </si>
  <si>
    <t>NEO-37-03</t>
  </si>
  <si>
    <t>NEO-37-04</t>
  </si>
  <si>
    <t>NEO-37-05</t>
  </si>
  <si>
    <t>NEO-37-06</t>
  </si>
  <si>
    <t>NEO-37-07</t>
  </si>
  <si>
    <t>NEO-37-08</t>
  </si>
  <si>
    <t>NEO-37-09</t>
  </si>
  <si>
    <t>NEO-37-10</t>
  </si>
  <si>
    <t>NEO-37-11</t>
  </si>
  <si>
    <t>NEO-37-12</t>
  </si>
  <si>
    <t>NEO-37-13</t>
  </si>
  <si>
    <t>NEO-37-100</t>
  </si>
  <si>
    <t>NEO-38-01</t>
  </si>
  <si>
    <t>NEO-38-02</t>
  </si>
  <si>
    <t>NEO-38-03</t>
  </si>
  <si>
    <t>NEO-38-04</t>
  </si>
  <si>
    <t>NEO-38-05</t>
  </si>
  <si>
    <t>NEO-38-06</t>
  </si>
  <si>
    <t>NEO-38-07</t>
  </si>
  <si>
    <t>NEO-38-08</t>
  </si>
  <si>
    <t>NEO-38-09</t>
  </si>
  <si>
    <t>NEO-38-10</t>
  </si>
  <si>
    <t>NEO-38-11</t>
  </si>
  <si>
    <t>NEO-38-12</t>
  </si>
  <si>
    <t>NEO-38-13</t>
  </si>
  <si>
    <t>NEO-38-100</t>
  </si>
  <si>
    <t>NEO-39-01</t>
  </si>
  <si>
    <t>NEO-39-02</t>
  </si>
  <si>
    <t>NEO-39-03</t>
  </si>
  <si>
    <t>NEO-39-04</t>
  </si>
  <si>
    <t>NEO-39-05</t>
  </si>
  <si>
    <t>NEO-39-06</t>
  </si>
  <si>
    <t>NEO-39-07</t>
  </si>
  <si>
    <t>NEO-39-08</t>
  </si>
  <si>
    <t>NEO-39-09</t>
  </si>
  <si>
    <t>NEO-39-10</t>
  </si>
  <si>
    <t>NEO-39-11</t>
  </si>
  <si>
    <t>NEO-39-12</t>
  </si>
  <si>
    <t>NEO-39-13</t>
  </si>
  <si>
    <t>NEO-39-100</t>
  </si>
  <si>
    <t>NEO-6PU-01</t>
  </si>
  <si>
    <t>NEO-6PU-02</t>
  </si>
  <si>
    <t>NEO-6PU-03</t>
  </si>
  <si>
    <t>NEO-6PU-04</t>
  </si>
  <si>
    <t>NEO-6PU-05</t>
  </si>
  <si>
    <t>NEO-6PU-06</t>
  </si>
  <si>
    <t>NEO-6PU-09</t>
  </si>
  <si>
    <t>NEO-6PU-11</t>
  </si>
  <si>
    <t>NEO-6PU-12</t>
  </si>
  <si>
    <t>NEO-6PU-14</t>
  </si>
  <si>
    <t>NEO-9PU-01</t>
  </si>
  <si>
    <t>NEO-9PU-02</t>
  </si>
  <si>
    <t>NEO-9PU-03</t>
  </si>
  <si>
    <t>NEO-9PU-04</t>
  </si>
  <si>
    <t>NEO-9PU-05</t>
  </si>
  <si>
    <t>NEO-9PU-06</t>
  </si>
  <si>
    <t>NEO-9PU-09</t>
  </si>
  <si>
    <t>NEO-9PU-11</t>
  </si>
  <si>
    <t>NEO-9PU-12</t>
  </si>
  <si>
    <t>NEO-9PU-14</t>
  </si>
  <si>
    <t>NEO-11PU-01</t>
  </si>
  <si>
    <t>NEO-11PU-02</t>
  </si>
  <si>
    <t>NEO-11PU-03</t>
  </si>
  <si>
    <t>NEO-11PU-04</t>
  </si>
  <si>
    <t>NEO-11PU-05</t>
  </si>
  <si>
    <t>NEO-11PU-06</t>
  </si>
  <si>
    <t>NEO-11PU-09</t>
  </si>
  <si>
    <t>NEO-11PU-11</t>
  </si>
  <si>
    <t>NEO-11PU-12</t>
  </si>
  <si>
    <t>NEO-11PU-14</t>
  </si>
  <si>
    <t>NEO-12PU-01</t>
  </si>
  <si>
    <t>NEO-12PU-02</t>
  </si>
  <si>
    <t>NEO-12PU-03</t>
  </si>
  <si>
    <t>NEO-12PU-04</t>
  </si>
  <si>
    <t>NEO-12PU-05</t>
  </si>
  <si>
    <t>NEO-12PU-06</t>
  </si>
  <si>
    <t>NEO-12PU-09</t>
  </si>
  <si>
    <t>NEO-12PU-11</t>
  </si>
  <si>
    <t>NEO-12PU-12</t>
  </si>
  <si>
    <t>NEO-12PU-14</t>
  </si>
  <si>
    <t>NEO-14PU-01</t>
  </si>
  <si>
    <t>NEO-14PU-02</t>
  </si>
  <si>
    <t>NEO-14PU-03</t>
  </si>
  <si>
    <t>NEO-14PU-04</t>
  </si>
  <si>
    <t>NEO-14PU-05</t>
  </si>
  <si>
    <t>NEO-14PU-06</t>
  </si>
  <si>
    <t>NEO-14PU-09</t>
  </si>
  <si>
    <t>NEO-14PU-11</t>
  </si>
  <si>
    <t>NEO-14PU-12</t>
  </si>
  <si>
    <t>NEO-14PU-14</t>
  </si>
  <si>
    <t>NEO-2PU-01</t>
  </si>
  <si>
    <t>NEO-2PU-02</t>
  </si>
  <si>
    <t>NEO-2PU-03</t>
  </si>
  <si>
    <t>NEO-2PU-04</t>
  </si>
  <si>
    <t>NEO-2PU-05</t>
  </si>
  <si>
    <t>NEO-2PU-06</t>
  </si>
  <si>
    <t>NEO-2PU-09</t>
  </si>
  <si>
    <t>NEO-2PU-11</t>
  </si>
  <si>
    <t>NEO-2PU-12</t>
  </si>
  <si>
    <t>NEO-2PU-14</t>
  </si>
  <si>
    <t>NEO-4PU-01</t>
  </si>
  <si>
    <t>NEO-4PU-02</t>
  </si>
  <si>
    <t>NEO-4PU-03</t>
  </si>
  <si>
    <t>NEO-4PU-04</t>
  </si>
  <si>
    <t>NEO-4PU-05</t>
  </si>
  <si>
    <t>NEO-4PU-06</t>
  </si>
  <si>
    <t>NEO-4PU-09</t>
  </si>
  <si>
    <t>NEO-4PU-11</t>
  </si>
  <si>
    <t>NEO-4PU-12</t>
  </si>
  <si>
    <t>NEO-4PU-14</t>
  </si>
  <si>
    <t>NEO-7PU-01</t>
  </si>
  <si>
    <t>NEO-7PU-02</t>
  </si>
  <si>
    <t>NEO-7PU-03</t>
  </si>
  <si>
    <t>NEO-7PU-04</t>
  </si>
  <si>
    <t>NEO-7PU-05</t>
  </si>
  <si>
    <t>NEO-7PU-06</t>
  </si>
  <si>
    <t>NEO-7PU-09</t>
  </si>
  <si>
    <t>NEO-7PU-11</t>
  </si>
  <si>
    <t>NEO-7PU-12</t>
  </si>
  <si>
    <t>NEO-7PU-14</t>
  </si>
  <si>
    <t>NEO-37-DT-01</t>
  </si>
  <si>
    <t>NEO-37-DT-02</t>
  </si>
  <si>
    <t>NEO-37-DT-03</t>
  </si>
  <si>
    <t>NEO-37-DT-04</t>
  </si>
  <si>
    <t>NEO-37-DT-05</t>
  </si>
  <si>
    <t>NEO-37-DT-06</t>
  </si>
  <si>
    <t>NEO-37-DT-07</t>
  </si>
  <si>
    <t>NEO-37-DT-08</t>
  </si>
  <si>
    <t>NEO-37-DT-09</t>
  </si>
  <si>
    <t>NEO-37-DT-10</t>
  </si>
  <si>
    <t>NEO-37-DT-11</t>
  </si>
  <si>
    <t>NEO-37-DT-12</t>
  </si>
  <si>
    <t>NEO-37-DT-13</t>
  </si>
  <si>
    <t>NEO-37-DT-100</t>
  </si>
  <si>
    <t>NEO-37-DT-99</t>
  </si>
  <si>
    <t>NEO-38-DT-01</t>
  </si>
  <si>
    <t>NEO-38-DT-02</t>
  </si>
  <si>
    <t>NEO-38-DT-03</t>
  </si>
  <si>
    <t>NEO-38-DT-04</t>
  </si>
  <si>
    <t>NEO-38-DT-05</t>
  </si>
  <si>
    <t>NEO-38-DT-06</t>
  </si>
  <si>
    <t>NEO-38-DT-07</t>
  </si>
  <si>
    <t>NEO-38-DT-08</t>
  </si>
  <si>
    <t>NEO-38-DT-09</t>
  </si>
  <si>
    <t>NEO-38-DT-10</t>
  </si>
  <si>
    <t>NEO-38-DT-11</t>
  </si>
  <si>
    <t>NEO-38-DT-12</t>
  </si>
  <si>
    <t>NEO-38-DT-13</t>
  </si>
  <si>
    <t>NEO-38-DT-100</t>
  </si>
  <si>
    <t>NEO-38-DT-99</t>
  </si>
  <si>
    <t>NEO-39-DT-01</t>
  </si>
  <si>
    <t>NEO-39-DT-02</t>
  </si>
  <si>
    <t>NEO-39-DT-03</t>
  </si>
  <si>
    <t>NEO-39-DT-04</t>
  </si>
  <si>
    <t>NEO-39-DT-05</t>
  </si>
  <si>
    <t>NEO-39-DT-06</t>
  </si>
  <si>
    <t>NEO-39-DT-07</t>
  </si>
  <si>
    <t>NEO-39-DT-08</t>
  </si>
  <si>
    <t>NEO-39-DT-09</t>
  </si>
  <si>
    <t>NEO-39-DT-10</t>
  </si>
  <si>
    <t>NEO-39-DT-11</t>
  </si>
  <si>
    <t>NEO-39-DT-12</t>
  </si>
  <si>
    <t>NEO-39-DT-13</t>
  </si>
  <si>
    <t>NEO-39-DT-100</t>
  </si>
  <si>
    <t>NEO-39-DT-99</t>
  </si>
  <si>
    <t>NEO-32-DT-01</t>
  </si>
  <si>
    <t>NEO-32-DT-02</t>
  </si>
  <si>
    <t>NEO-32-DT-03</t>
  </si>
  <si>
    <t>NEO-32-DT-04</t>
  </si>
  <si>
    <t>NEO-32-DT-05</t>
  </si>
  <si>
    <t>NEO-32-DT-06</t>
  </si>
  <si>
    <t>NEO-32-DT-07</t>
  </si>
  <si>
    <t>NEO-32-DT-08</t>
  </si>
  <si>
    <t>NEO-32-DT-09</t>
  </si>
  <si>
    <t>NEO-32-DT-10</t>
  </si>
  <si>
    <t>NEO-32-DT-11</t>
  </si>
  <si>
    <t>NEO-32-DT-12</t>
  </si>
  <si>
    <t>NEO-32-DT-13</t>
  </si>
  <si>
    <t>NEO-32-DT-100</t>
  </si>
  <si>
    <t>NEO-32-DT-99</t>
  </si>
  <si>
    <t>NEO-30-DT-01</t>
  </si>
  <si>
    <t>NEO-30-DT-02</t>
  </si>
  <si>
    <t>NEO-30-DT-03</t>
  </si>
  <si>
    <t>NEO-30-DT-04</t>
  </si>
  <si>
    <t>NEO-30-DT-05</t>
  </si>
  <si>
    <t>NEO-30-DT-06</t>
  </si>
  <si>
    <t>NEO-30-DT-07</t>
  </si>
  <si>
    <t>NEO-30-DT-08</t>
  </si>
  <si>
    <t>NEO-30-DT-09</t>
  </si>
  <si>
    <t>NEO-30-DT-10</t>
  </si>
  <si>
    <t>NEO-30-DT-11</t>
  </si>
  <si>
    <t>NEO-30-DT-12</t>
  </si>
  <si>
    <t>NEO-30-DT-13</t>
  </si>
  <si>
    <t>NEO-30-DT-100</t>
  </si>
  <si>
    <t>NEO-30-DT-99</t>
  </si>
  <si>
    <t>NEO-37-NT-01</t>
  </si>
  <si>
    <t>NEO-37-NT-02</t>
  </si>
  <si>
    <t>NEO-37-NT-03</t>
  </si>
  <si>
    <t>NEO-37-NT-04</t>
  </si>
  <si>
    <t>NEO-37-NT-05</t>
  </si>
  <si>
    <t>NEO-37-NT-06</t>
  </si>
  <si>
    <t>NEO-37-NT-07</t>
  </si>
  <si>
    <t>NEO-37-NT-08</t>
  </si>
  <si>
    <t>NEO-37-NT-09</t>
  </si>
  <si>
    <t>NEO-37-NT-10</t>
  </si>
  <si>
    <t>NEO-37-NT-11</t>
  </si>
  <si>
    <t>NEO-37-NT-12</t>
  </si>
  <si>
    <t>NEO-37-NT-13</t>
  </si>
  <si>
    <t>NEO-37-NT-100</t>
  </si>
  <si>
    <t>NEO-37-NT-99</t>
  </si>
  <si>
    <t>NEO-38-NT-01</t>
  </si>
  <si>
    <t>NEO-38-NT-02</t>
  </si>
  <si>
    <t>NEO-38-NT-03</t>
  </si>
  <si>
    <t>NEO-38-NT-04</t>
  </si>
  <si>
    <t>NEO-38-NT-05</t>
  </si>
  <si>
    <t>NEO-38-NT-06</t>
  </si>
  <si>
    <t>NEO-38-NT-07</t>
  </si>
  <si>
    <t>NEO-38-NT-08</t>
  </si>
  <si>
    <t>NEO-38-NT-09</t>
  </si>
  <si>
    <t>NEO-38-NT-10</t>
  </si>
  <si>
    <t>NEO-38-NT-11</t>
  </si>
  <si>
    <t>NEO-38-NT-12</t>
  </si>
  <si>
    <t>NEO-38-NT-13</t>
  </si>
  <si>
    <t>NEO-38-NT-100</t>
  </si>
  <si>
    <t>NEO-38-NT-99</t>
  </si>
  <si>
    <t>NEO-39-NT-01</t>
  </si>
  <si>
    <t>NEO-39-NT-02</t>
  </si>
  <si>
    <t>NEO-39-NT-03</t>
  </si>
  <si>
    <t>NEO-39-NT-04</t>
  </si>
  <si>
    <t>NEO-39-NT-05</t>
  </si>
  <si>
    <t>NEO-39-NT-06</t>
  </si>
  <si>
    <t>NEO-39-NT-07</t>
  </si>
  <si>
    <t>NEO-39-NT-08</t>
  </si>
  <si>
    <t>NEO-39-NT-09</t>
  </si>
  <si>
    <t>NEO-39-NT-10</t>
  </si>
  <si>
    <t>NEO-39-NT-11</t>
  </si>
  <si>
    <t>NEO-39-NT-12</t>
  </si>
  <si>
    <t>NEO-39-NT-13</t>
  </si>
  <si>
    <t>NEO-39-NT-100</t>
  </si>
  <si>
    <t>NEO-39-NT-99</t>
  </si>
  <si>
    <t>NEO-32-NT-01</t>
  </si>
  <si>
    <t>NEO-32-NT-02</t>
  </si>
  <si>
    <t>NEO-32-NT-03</t>
  </si>
  <si>
    <t>NEO-32-NT-04</t>
  </si>
  <si>
    <t>NEO-32-NT-05</t>
  </si>
  <si>
    <t>NEO-32-NT-06</t>
  </si>
  <si>
    <t>NEO-32-NT-07</t>
  </si>
  <si>
    <t>NEO-32-NT-08</t>
  </si>
  <si>
    <t>NEO-32-NT-09</t>
  </si>
  <si>
    <t>NEO-32-NT-10</t>
  </si>
  <si>
    <t>NEO-32-NT-11</t>
  </si>
  <si>
    <t>NEO-32-NT-12</t>
  </si>
  <si>
    <t>NEO-32-NT-13</t>
  </si>
  <si>
    <t>NEO-32-NT-100</t>
  </si>
  <si>
    <t>NEO-32-NT-99</t>
  </si>
  <si>
    <t>NEO-30-NT-01</t>
  </si>
  <si>
    <t>NEO-30-NT-02</t>
  </si>
  <si>
    <t>NEO-30-NT-03</t>
  </si>
  <si>
    <t>NEO-30-NT-04</t>
  </si>
  <si>
    <t>NEO-30-NT-05</t>
  </si>
  <si>
    <t>NEO-30-NT-06</t>
  </si>
  <si>
    <t>NEO-30-NT-07</t>
  </si>
  <si>
    <t>NEO-30-NT-08</t>
  </si>
  <si>
    <t>NEO-30-NT-09</t>
  </si>
  <si>
    <t>NEO-30-NT-10</t>
  </si>
  <si>
    <t>NEO-30-NT-11</t>
  </si>
  <si>
    <t>NEO-30-NT-12</t>
  </si>
  <si>
    <t>NEO-30-NT-13</t>
  </si>
  <si>
    <t>NEO-30-NT-100</t>
  </si>
  <si>
    <t>NEO-30-NT-99</t>
  </si>
  <si>
    <t>NEO-1-15</t>
  </si>
  <si>
    <t>NEO-1-DT-15</t>
  </si>
  <si>
    <t>NEO-2-15</t>
  </si>
  <si>
    <t>NEO-2-DT-15</t>
  </si>
  <si>
    <t>NEO-3-15</t>
  </si>
  <si>
    <t>NEO-3-DT-15</t>
  </si>
  <si>
    <t>NEO-4-15</t>
  </si>
  <si>
    <t>NEO-4-DT-15</t>
  </si>
  <si>
    <t>NEO-5-15</t>
  </si>
  <si>
    <t>NEO-5-DT-15</t>
  </si>
  <si>
    <t>NEO-6-15</t>
  </si>
  <si>
    <t>NEO-6-DT-15</t>
  </si>
  <si>
    <t>NEO-11-15</t>
  </si>
  <si>
    <t>NEO-11-DT-15</t>
  </si>
  <si>
    <t>NEO-12-15</t>
  </si>
  <si>
    <t>NEO-12-DT-15</t>
  </si>
  <si>
    <t>NEO-13-15</t>
  </si>
  <si>
    <t>NEO-13-DT-15</t>
  </si>
  <si>
    <t>NEO-14-15</t>
  </si>
  <si>
    <t>NEO-14-DT-15</t>
  </si>
  <si>
    <t>NEO-15-15</t>
  </si>
  <si>
    <t>NEO-15-DT-15</t>
  </si>
  <si>
    <t>NEO-16-15</t>
  </si>
  <si>
    <t>NEO-16-DT-15</t>
  </si>
  <si>
    <t>NEO-21-15</t>
  </si>
  <si>
    <t>NEO-23-15</t>
  </si>
  <si>
    <t>NEO-24-15</t>
  </si>
  <si>
    <t>NEO-25-15</t>
  </si>
  <si>
    <t>NEO-26-15</t>
  </si>
  <si>
    <t>NEO-27-15</t>
  </si>
  <si>
    <t>NEO-29-15</t>
  </si>
  <si>
    <t>NEO-30-15</t>
  </si>
  <si>
    <t>NEO-30-DT-15</t>
  </si>
  <si>
    <t>NEO-30-NT-15</t>
  </si>
  <si>
    <t>NEO-31-15</t>
  </si>
  <si>
    <t>NEO-32-15</t>
  </si>
  <si>
    <t>NEO-32-DT-15</t>
  </si>
  <si>
    <t>NEO-32-NT-15</t>
  </si>
  <si>
    <t>NEO-33-15</t>
  </si>
  <si>
    <t>NEO-36-15</t>
  </si>
  <si>
    <t>NEO-37-15</t>
  </si>
  <si>
    <t>NEO-37-DT-15</t>
  </si>
  <si>
    <t>NEO-37-NT-15</t>
  </si>
  <si>
    <t>NEO-38-15</t>
  </si>
  <si>
    <t>NEO-38-DT-15</t>
  </si>
  <si>
    <t>NEO-38-NT-15</t>
  </si>
  <si>
    <t>NEO-39-15</t>
  </si>
  <si>
    <t>NEO-39-DT-15</t>
  </si>
  <si>
    <t>NEO-39-NT-15</t>
  </si>
  <si>
    <t>NEO-40-15</t>
  </si>
  <si>
    <t>NEO-15PU-01</t>
  </si>
  <si>
    <t>NEO-15PU-02</t>
  </si>
  <si>
    <t>NEO-15PU-03</t>
  </si>
  <si>
    <t>NEO-15PU-04</t>
  </si>
  <si>
    <t>NEO-15PU-05</t>
  </si>
  <si>
    <t>NEO-15PU-06</t>
  </si>
  <si>
    <t>NEO-15PU-09</t>
  </si>
  <si>
    <t>NEO-15PU-11</t>
  </si>
  <si>
    <t>NEO-15PU-12</t>
  </si>
  <si>
    <t>NEO-15PU-14</t>
  </si>
  <si>
    <t>NEO-16PU-01</t>
  </si>
  <si>
    <t>NEO-16PU-02</t>
  </si>
  <si>
    <t>NEO-16PU-03</t>
  </si>
  <si>
    <t>NEO-16PU-04</t>
  </si>
  <si>
    <t>NEO-16PU-05</t>
  </si>
  <si>
    <t>NEO-16PU-06</t>
  </si>
  <si>
    <t>NEO-16PU-09</t>
  </si>
  <si>
    <t>NEO-16PU-11</t>
  </si>
  <si>
    <t>NEO-16PU-12</t>
  </si>
  <si>
    <t>NEO-16PU-14</t>
  </si>
  <si>
    <t>NEO-17PU-01</t>
  </si>
  <si>
    <t>NEO-17PU-02</t>
  </si>
  <si>
    <t>NEO-17PU-03</t>
  </si>
  <si>
    <t>NEO-17PU-04</t>
  </si>
  <si>
    <t>NEO-17PU-05</t>
  </si>
  <si>
    <t>NEO-17PU-06</t>
  </si>
  <si>
    <t>NEO-17PU-09</t>
  </si>
  <si>
    <t>NEO-17PU-11</t>
  </si>
  <si>
    <t>NEO-17PU-12</t>
  </si>
  <si>
    <t>NEO-17PU-14</t>
  </si>
  <si>
    <t>NEO-41PU-01</t>
  </si>
  <si>
    <t>NEO-41PU-02</t>
  </si>
  <si>
    <t>NEO-41PU-03</t>
  </si>
  <si>
    <t>NEO-41PU-04</t>
  </si>
  <si>
    <t>NEO-41PU-05</t>
  </si>
  <si>
    <t>NEO-41PU-06</t>
  </si>
  <si>
    <t>NEO-41PU-09</t>
  </si>
  <si>
    <t>NEO-41PU-11</t>
  </si>
  <si>
    <t>NEO-41PU-12</t>
  </si>
  <si>
    <t>NEO-41PU-14</t>
  </si>
  <si>
    <t>NEO-42PU-01</t>
  </si>
  <si>
    <t>NEO-42PU-02</t>
  </si>
  <si>
    <t>NEO-42PU-03</t>
  </si>
  <si>
    <t>NEO-42PU-04</t>
  </si>
  <si>
    <t>NEO-42PU-05</t>
  </si>
  <si>
    <t>NEO-42PU-06</t>
  </si>
  <si>
    <t>NEO-42PU-09</t>
  </si>
  <si>
    <t>NEO-42PU-11</t>
  </si>
  <si>
    <t>NEO-42PU-12</t>
  </si>
  <si>
    <t>NEO-42PU-14</t>
  </si>
  <si>
    <t>NEO-43PU-01</t>
  </si>
  <si>
    <t>NEO-43PU-02</t>
  </si>
  <si>
    <t>NEO-43PU-03</t>
  </si>
  <si>
    <t>NEO-43PU-04</t>
  </si>
  <si>
    <t>NEO-43PU-05</t>
  </si>
  <si>
    <t>NEO-43PU-06</t>
  </si>
  <si>
    <t>NEO-43PU-09</t>
  </si>
  <si>
    <t>NEO-43PU-11</t>
  </si>
  <si>
    <t>NEO-43PU-12</t>
  </si>
  <si>
    <t>NEO-43PU-14</t>
  </si>
  <si>
    <t>NEO-44PU-01</t>
  </si>
  <si>
    <t>NEO-44PU-02</t>
  </si>
  <si>
    <t>NEO-44PU-03</t>
  </si>
  <si>
    <t>NEO-44PU-04</t>
  </si>
  <si>
    <t>NEO-44PU-05</t>
  </si>
  <si>
    <t>NEO-44PU-06</t>
  </si>
  <si>
    <t>NEO-44PU-09</t>
  </si>
  <si>
    <t>NEO-44PU-11</t>
  </si>
  <si>
    <t>NEO-44PU-12</t>
  </si>
  <si>
    <t>NEO-44PU-14</t>
  </si>
  <si>
    <t>NEO-45PU-01</t>
  </si>
  <si>
    <t>NEO-45PU-02</t>
  </si>
  <si>
    <t>NEO-45PU-03</t>
  </si>
  <si>
    <t>NEO-45PU-04</t>
  </si>
  <si>
    <t>NEO-45PU-05</t>
  </si>
  <si>
    <t>NEO-45PU-06</t>
  </si>
  <si>
    <t>NEO-45PU-09</t>
  </si>
  <si>
    <t>NEO-45PU-11</t>
  </si>
  <si>
    <t>NEO-45PU-12</t>
  </si>
  <si>
    <t>NEO-45PU-14</t>
  </si>
  <si>
    <t>NEO-46PU-01</t>
  </si>
  <si>
    <t>NEO-46PU-02</t>
  </si>
  <si>
    <t>NEO-46PU-03</t>
  </si>
  <si>
    <t>NEO-46PU-04</t>
  </si>
  <si>
    <t>NEO-46PU-05</t>
  </si>
  <si>
    <t>NEO-46PU-06</t>
  </si>
  <si>
    <t>NEO-46PU-09</t>
  </si>
  <si>
    <t>NEO-46PU-11</t>
  </si>
  <si>
    <t>NEO-46PU-12</t>
  </si>
  <si>
    <t>NEO-46PU-14</t>
  </si>
  <si>
    <t>NEO-47PU-01</t>
  </si>
  <si>
    <t>NEO-47PU-02</t>
  </si>
  <si>
    <t>NEO-47PU-03</t>
  </si>
  <si>
    <t>NEO-47PU-04</t>
  </si>
  <si>
    <t>NEO-47PU-05</t>
  </si>
  <si>
    <t>NEO-47PU-06</t>
  </si>
  <si>
    <t>NEO-47PU-09</t>
  </si>
  <si>
    <t>NEO-47PU-11</t>
  </si>
  <si>
    <t>NEO-47PU-12</t>
  </si>
  <si>
    <t>NEO-47PU-14</t>
  </si>
  <si>
    <t>NEO-6PE-01</t>
  </si>
  <si>
    <t>NEO-6PE-02</t>
  </si>
  <si>
    <t>NEO-6PE-03</t>
  </si>
  <si>
    <t>NEO-6PE-04</t>
  </si>
  <si>
    <t>NEO-6PE-05</t>
  </si>
  <si>
    <t>NEO-6PE-06</t>
  </si>
  <si>
    <t>NEO-6PE-09</t>
  </si>
  <si>
    <t>NEO-6PE-11</t>
  </si>
  <si>
    <t>reductor</t>
  </si>
  <si>
    <t>order list: OCTOBER 2024</t>
  </si>
  <si>
    <t>REDUCTOR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</si>
</sst>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&quot;€&quot;_-;\-* #,##0.00\ &quot;€&quot;_-;_-* &quot;-&quot;??\ &quot;€&quot;_-;_-@_-"/>
    <numFmt numFmtId="165" formatCode="#,##0.00_ ;\-#,##0.00\ "/>
    <numFmt numFmtId="166" formatCode="#,##0_ ;\-#,##0\ "/>
    <numFmt numFmtId="167" formatCode="_-* #,##0.00\ [$€-424]_-;\-* #,##0.00\ [$€-424]_-;_-* &quot;-&quot;??\ [$€-424]_-;_-@_-"/>
    <numFmt numFmtId="168" formatCode="0.0"/>
    <numFmt numFmtId="169" formatCode="#,##0.00\ &quot;€&quot;"/>
  </numFmts>
  <fonts count="73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8"/>
      <color theme="1"/>
      <name val="Calibri"/>
      <family val="2"/>
      <charset val="238"/>
      <scheme val="minor"/>
    </font>
    <font>
      <sz val="14"/>
      <color theme="1"/>
      <name val="Calibri (Body)_x0000_"/>
    </font>
    <font>
      <sz val="14"/>
      <name val="Calibri (Body)_x0000_"/>
    </font>
    <font>
      <b/>
      <sz val="26"/>
      <color theme="1"/>
      <name val="Calibri"/>
      <family val="2"/>
      <scheme val="minor"/>
    </font>
    <font>
      <sz val="14"/>
      <color theme="1"/>
      <name val="AR Techni"/>
      <charset val="238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2"/>
      <color theme="1"/>
      <name val="Calibri (Body)_x0000_"/>
    </font>
    <font>
      <b/>
      <sz val="48"/>
      <color theme="1"/>
      <name val="Calibri"/>
      <family val="2"/>
      <charset val="238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20"/>
      <color theme="1"/>
      <name val="Calibri"/>
      <family val="2"/>
    </font>
    <font>
      <sz val="8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AR Techni"/>
      <charset val="238"/>
    </font>
    <font>
      <sz val="12"/>
      <color theme="0" tint="-4.9989318521683403E-2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color rgb="FFFF3399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6"/>
      <color rgb="FFFF3399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sz val="12"/>
      <color theme="3" tint="0.39997558519241921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77F2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00CBD9"/>
        <bgColor indexed="64"/>
      </patternFill>
    </fill>
    <fill>
      <patternFill patternType="solid">
        <fgColor rgb="FFC21A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26E0E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F7457"/>
        <bgColor indexed="64"/>
      </patternFill>
    </fill>
    <fill>
      <patternFill patternType="solid">
        <fgColor rgb="FF595959"/>
        <bgColor indexed="64"/>
      </patternFill>
    </fill>
    <fill>
      <patternFill patternType="solid">
        <fgColor rgb="FFDB4531"/>
        <bgColor indexed="64"/>
      </patternFill>
    </fill>
    <fill>
      <patternFill patternType="solid">
        <fgColor rgb="FFF6E726"/>
        <bgColor indexed="64"/>
      </patternFill>
    </fill>
    <fill>
      <patternFill patternType="solid">
        <fgColor rgb="FF0887DE"/>
        <bgColor indexed="64"/>
      </patternFill>
    </fill>
    <fill>
      <patternFill patternType="solid">
        <fgColor rgb="FF57BC2E"/>
        <bgColor indexed="64"/>
      </patternFill>
    </fill>
    <fill>
      <patternFill patternType="solid">
        <fgColor rgb="FFFF61B4"/>
        <bgColor indexed="64"/>
      </patternFill>
    </fill>
    <fill>
      <patternFill patternType="solid">
        <fgColor rgb="FF825A3B"/>
        <bgColor indexed="64"/>
      </patternFill>
    </fill>
    <fill>
      <patternFill patternType="solid">
        <fgColor rgb="FFF99A1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</fills>
  <borders count="45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</borders>
  <cellStyleXfs count="502">
    <xf numFmtId="0" fontId="0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67" fontId="9" fillId="0" borderId="0"/>
    <xf numFmtId="164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0" borderId="0"/>
    <xf numFmtId="167" fontId="8" fillId="0" borderId="0"/>
    <xf numFmtId="0" fontId="8" fillId="0" borderId="0"/>
  </cellStyleXfs>
  <cellXfs count="755">
    <xf numFmtId="0" fontId="0" fillId="0" borderId="0" xfId="0"/>
    <xf numFmtId="0" fontId="0" fillId="0" borderId="7" xfId="0" applyBorder="1" applyAlignment="1">
      <alignment horizontal="center" vertical="center"/>
    </xf>
    <xf numFmtId="0" fontId="0" fillId="0" borderId="4" xfId="0" applyBorder="1"/>
    <xf numFmtId="0" fontId="13" fillId="0" borderId="1" xfId="0" applyFont="1" applyBorder="1" applyAlignment="1">
      <alignment horizontal="center" vertical="center"/>
    </xf>
    <xf numFmtId="0" fontId="14" fillId="0" borderId="0" xfId="0" applyFont="1"/>
    <xf numFmtId="0" fontId="17" fillId="0" borderId="0" xfId="0" applyFont="1"/>
    <xf numFmtId="0" fontId="18" fillId="0" borderId="0" xfId="0" applyFont="1"/>
    <xf numFmtId="0" fontId="17" fillId="0" borderId="0" xfId="0" applyFont="1" applyAlignment="1">
      <alignment textRotation="180"/>
    </xf>
    <xf numFmtId="0" fontId="21" fillId="0" borderId="0" xfId="0" applyFont="1"/>
    <xf numFmtId="0" fontId="17" fillId="0" borderId="0" xfId="0" applyFont="1" applyAlignment="1">
      <alignment horizontal="center" vertical="center"/>
    </xf>
    <xf numFmtId="0" fontId="20" fillId="0" borderId="0" xfId="0" applyFont="1"/>
    <xf numFmtId="0" fontId="17" fillId="4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0" fillId="0" borderId="0" xfId="0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17" fillId="5" borderId="0" xfId="0" applyFont="1" applyFill="1"/>
    <xf numFmtId="0" fontId="19" fillId="6" borderId="0" xfId="0" applyFont="1" applyFill="1"/>
    <xf numFmtId="0" fontId="20" fillId="4" borderId="0" xfId="0" applyFont="1" applyFill="1"/>
    <xf numFmtId="0" fontId="20" fillId="3" borderId="0" xfId="0" applyFont="1" applyFill="1"/>
    <xf numFmtId="0" fontId="20" fillId="13" borderId="0" xfId="0" applyFont="1" applyFill="1"/>
    <xf numFmtId="0" fontId="20" fillId="7" borderId="0" xfId="0" applyFont="1" applyFill="1"/>
    <xf numFmtId="0" fontId="20" fillId="10" borderId="0" xfId="0" applyFont="1" applyFill="1"/>
    <xf numFmtId="0" fontId="20" fillId="12" borderId="0" xfId="0" applyFont="1" applyFill="1"/>
    <xf numFmtId="0" fontId="20" fillId="9" borderId="0" xfId="0" applyFont="1" applyFill="1"/>
    <xf numFmtId="0" fontId="20" fillId="8" borderId="0" xfId="0" applyFont="1" applyFill="1"/>
    <xf numFmtId="0" fontId="20" fillId="11" borderId="0" xfId="0" applyFont="1" applyFill="1"/>
    <xf numFmtId="0" fontId="0" fillId="0" borderId="0" xfId="0" applyAlignment="1">
      <alignment vertical="center" wrapText="1"/>
    </xf>
    <xf numFmtId="0" fontId="3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5" fillId="0" borderId="0" xfId="0" applyFont="1" applyAlignment="1">
      <alignment horizontal="left" vertical="center"/>
    </xf>
    <xf numFmtId="0" fontId="8" fillId="0" borderId="13" xfId="0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8" xfId="0" applyBorder="1" applyAlignment="1">
      <alignment horizontal="left"/>
    </xf>
    <xf numFmtId="0" fontId="0" fillId="0" borderId="8" xfId="0" applyBorder="1"/>
    <xf numFmtId="0" fontId="0" fillId="0" borderId="8" xfId="0" applyBorder="1" applyAlignment="1">
      <alignment horizontal="center" vertical="center"/>
    </xf>
    <xf numFmtId="0" fontId="34" fillId="0" borderId="0" xfId="0" applyFont="1" applyAlignment="1">
      <alignment horizontal="center" wrapText="1"/>
    </xf>
    <xf numFmtId="0" fontId="21" fillId="0" borderId="0" xfId="0" applyFont="1" applyAlignment="1">
      <alignment vertical="top" wrapText="1"/>
    </xf>
    <xf numFmtId="0" fontId="0" fillId="0" borderId="0" xfId="0" applyAlignment="1">
      <alignment horizontal="left" vertical="center"/>
    </xf>
    <xf numFmtId="9" fontId="0" fillId="0" borderId="0" xfId="494" applyFont="1" applyProtection="1"/>
    <xf numFmtId="0" fontId="13" fillId="0" borderId="0" xfId="0" applyFont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64" fontId="13" fillId="0" borderId="2" xfId="0" applyNumberFormat="1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8" fillId="0" borderId="0" xfId="0" applyFont="1"/>
    <xf numFmtId="0" fontId="30" fillId="0" borderId="0" xfId="0" applyFont="1" applyAlignment="1">
      <alignment horizontal="right"/>
    </xf>
    <xf numFmtId="0" fontId="8" fillId="0" borderId="8" xfId="0" applyFont="1" applyBorder="1" applyAlignment="1">
      <alignment horizontal="right"/>
    </xf>
    <xf numFmtId="0" fontId="37" fillId="0" borderId="8" xfId="0" applyFont="1" applyBorder="1"/>
    <xf numFmtId="0" fontId="8" fillId="0" borderId="12" xfId="0" applyFont="1" applyBorder="1"/>
    <xf numFmtId="0" fontId="13" fillId="0" borderId="0" xfId="0" applyFont="1" applyAlignment="1">
      <alignment horizontal="left" vertical="center"/>
    </xf>
    <xf numFmtId="0" fontId="38" fillId="0" borderId="0" xfId="0" applyFont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0" fillId="0" borderId="20" xfId="0" applyBorder="1"/>
    <xf numFmtId="0" fontId="0" fillId="0" borderId="17" xfId="0" applyBorder="1"/>
    <xf numFmtId="0" fontId="0" fillId="0" borderId="0" xfId="0" applyAlignment="1">
      <alignment vertical="center"/>
    </xf>
    <xf numFmtId="0" fontId="34" fillId="0" borderId="0" xfId="0" applyFont="1" applyAlignment="1">
      <alignment horizontal="left" vertical="center" wrapText="1"/>
    </xf>
    <xf numFmtId="0" fontId="0" fillId="0" borderId="0" xfId="0" applyAlignment="1">
      <alignment horizontal="right"/>
    </xf>
    <xf numFmtId="0" fontId="25" fillId="4" borderId="0" xfId="0" applyFont="1" applyFill="1" applyAlignment="1">
      <alignment horizontal="center" vertical="center"/>
    </xf>
    <xf numFmtId="1" fontId="13" fillId="0" borderId="0" xfId="500" applyNumberFormat="1" applyFont="1" applyAlignment="1">
      <alignment horizontal="center" vertical="center"/>
    </xf>
    <xf numFmtId="1" fontId="0" fillId="0" borderId="0" xfId="500" applyNumberFormat="1" applyFont="1" applyAlignment="1">
      <alignment horizontal="center" vertical="center"/>
    </xf>
    <xf numFmtId="0" fontId="0" fillId="0" borderId="0" xfId="500" applyNumberFormat="1" applyFont="1" applyAlignment="1">
      <alignment horizontal="center" vertical="center"/>
    </xf>
    <xf numFmtId="1" fontId="29" fillId="0" borderId="0" xfId="500" applyNumberFormat="1" applyFont="1" applyAlignment="1">
      <alignment vertical="center"/>
    </xf>
    <xf numFmtId="0" fontId="0" fillId="0" borderId="0" xfId="0" applyAlignment="1">
      <alignment wrapText="1"/>
    </xf>
    <xf numFmtId="0" fontId="13" fillId="0" borderId="4" xfId="500" applyNumberFormat="1" applyFont="1" applyBorder="1" applyAlignment="1">
      <alignment horizontal="center" vertical="center" wrapText="1"/>
    </xf>
    <xf numFmtId="0" fontId="0" fillId="0" borderId="4" xfId="500" applyNumberFormat="1" applyFont="1" applyBorder="1" applyAlignment="1">
      <alignment horizontal="center" vertical="center"/>
    </xf>
    <xf numFmtId="0" fontId="30" fillId="0" borderId="4" xfId="500" applyNumberFormat="1" applyFont="1" applyBorder="1" applyAlignment="1">
      <alignment horizontal="center" vertical="center" wrapText="1"/>
    </xf>
    <xf numFmtId="0" fontId="0" fillId="0" borderId="0" xfId="500" applyNumberFormat="1" applyFont="1" applyAlignment="1">
      <alignment horizontal="center" vertical="center" wrapText="1"/>
    </xf>
    <xf numFmtId="1" fontId="8" fillId="0" borderId="0" xfId="500" applyNumberFormat="1" applyAlignment="1">
      <alignment horizontal="center" vertical="center"/>
    </xf>
    <xf numFmtId="0" fontId="8" fillId="0" borderId="0" xfId="500" applyNumberFormat="1" applyAlignment="1">
      <alignment horizontal="center" vertical="center"/>
    </xf>
    <xf numFmtId="0" fontId="13" fillId="0" borderId="4" xfId="500" applyNumberFormat="1" applyFont="1" applyBorder="1" applyAlignment="1">
      <alignment horizontal="center" vertical="center"/>
    </xf>
    <xf numFmtId="0" fontId="8" fillId="0" borderId="4" xfId="500" applyNumberFormat="1" applyBorder="1" applyAlignment="1">
      <alignment horizontal="center" vertical="center"/>
    </xf>
    <xf numFmtId="0" fontId="30" fillId="0" borderId="4" xfId="500" applyNumberFormat="1" applyFont="1" applyBorder="1" applyAlignment="1">
      <alignment horizontal="center" vertical="center"/>
    </xf>
    <xf numFmtId="0" fontId="8" fillId="0" borderId="8" xfId="500" applyNumberFormat="1" applyBorder="1" applyAlignment="1">
      <alignment horizontal="center" vertical="center"/>
    </xf>
    <xf numFmtId="0" fontId="8" fillId="0" borderId="12" xfId="500" applyNumberFormat="1" applyBorder="1" applyAlignment="1">
      <alignment horizontal="center" vertical="center"/>
    </xf>
    <xf numFmtId="1" fontId="40" fillId="0" borderId="4" xfId="500" applyNumberFormat="1" applyFont="1" applyBorder="1" applyAlignment="1">
      <alignment horizontal="center" vertical="center" wrapText="1"/>
    </xf>
    <xf numFmtId="1" fontId="8" fillId="0" borderId="0" xfId="500" applyNumberFormat="1" applyAlignment="1">
      <alignment horizontal="left" vertical="center"/>
    </xf>
    <xf numFmtId="1" fontId="42" fillId="0" borderId="4" xfId="500" applyNumberFormat="1" applyFont="1" applyBorder="1" applyAlignment="1">
      <alignment horizontal="center" vertical="center" textRotation="90"/>
    </xf>
    <xf numFmtId="1" fontId="42" fillId="0" borderId="0" xfId="500" applyNumberFormat="1" applyFont="1" applyAlignment="1">
      <alignment horizontal="left" vertical="center"/>
    </xf>
    <xf numFmtId="1" fontId="30" fillId="0" borderId="0" xfId="500" applyNumberFormat="1" applyFont="1" applyAlignment="1">
      <alignment horizontal="center" vertical="center"/>
    </xf>
    <xf numFmtId="1" fontId="42" fillId="0" borderId="0" xfId="500" applyNumberFormat="1" applyFont="1" applyAlignment="1">
      <alignment horizontal="center" vertical="center"/>
    </xf>
    <xf numFmtId="1" fontId="0" fillId="0" borderId="4" xfId="500" applyNumberFormat="1" applyFont="1" applyBorder="1" applyAlignment="1">
      <alignment horizontal="center" vertical="center"/>
    </xf>
    <xf numFmtId="0" fontId="27" fillId="0" borderId="0" xfId="500" applyNumberFormat="1" applyFont="1" applyAlignment="1">
      <alignment horizontal="left" vertical="center"/>
    </xf>
    <xf numFmtId="1" fontId="0" fillId="0" borderId="0" xfId="0" applyNumberFormat="1" applyAlignment="1">
      <alignment horizontal="center"/>
    </xf>
    <xf numFmtId="0" fontId="32" fillId="0" borderId="0" xfId="0" applyFont="1" applyAlignment="1">
      <alignment vertical="center"/>
    </xf>
    <xf numFmtId="0" fontId="14" fillId="0" borderId="0" xfId="500" applyNumberFormat="1" applyFont="1" applyAlignment="1">
      <alignment horizontal="left" vertical="center"/>
    </xf>
    <xf numFmtId="0" fontId="18" fillId="0" borderId="13" xfId="0" applyFont="1" applyBorder="1"/>
    <xf numFmtId="0" fontId="0" fillId="0" borderId="13" xfId="0" applyBorder="1"/>
    <xf numFmtId="0" fontId="18" fillId="0" borderId="23" xfId="0" applyFont="1" applyBorder="1"/>
    <xf numFmtId="0" fontId="0" fillId="0" borderId="23" xfId="0" applyBorder="1"/>
    <xf numFmtId="0" fontId="0" fillId="0" borderId="24" xfId="0" applyBorder="1"/>
    <xf numFmtId="0" fontId="8" fillId="0" borderId="18" xfId="501" applyBorder="1"/>
    <xf numFmtId="0" fontId="8" fillId="0" borderId="19" xfId="501" applyBorder="1"/>
    <xf numFmtId="0" fontId="8" fillId="0" borderId="19" xfId="501" applyBorder="1" applyAlignment="1">
      <alignment horizontal="left" vertical="center"/>
    </xf>
    <xf numFmtId="0" fontId="8" fillId="0" borderId="20" xfId="501" applyBorder="1" applyAlignment="1">
      <alignment horizontal="center"/>
    </xf>
    <xf numFmtId="0" fontId="34" fillId="0" borderId="4" xfId="501" applyFont="1" applyBorder="1" applyAlignment="1">
      <alignment horizontal="center" vertical="center" wrapText="1"/>
    </xf>
    <xf numFmtId="0" fontId="34" fillId="0" borderId="16" xfId="501" applyFont="1" applyBorder="1" applyAlignment="1">
      <alignment horizontal="center" vertical="center" wrapText="1"/>
    </xf>
    <xf numFmtId="0" fontId="8" fillId="0" borderId="14" xfId="501" applyBorder="1"/>
    <xf numFmtId="0" fontId="34" fillId="0" borderId="0" xfId="501" applyFont="1" applyAlignment="1">
      <alignment horizontal="center" wrapText="1"/>
    </xf>
    <xf numFmtId="0" fontId="34" fillId="0" borderId="0" xfId="501" applyFont="1" applyAlignment="1">
      <alignment horizontal="left" vertical="center" wrapText="1"/>
    </xf>
    <xf numFmtId="0" fontId="34" fillId="0" borderId="4" xfId="501" applyFont="1" applyBorder="1" applyAlignment="1">
      <alignment horizontal="center" wrapText="1"/>
    </xf>
    <xf numFmtId="0" fontId="34" fillId="0" borderId="15" xfId="501" applyFont="1" applyBorder="1" applyAlignment="1">
      <alignment horizontal="center" wrapText="1"/>
    </xf>
    <xf numFmtId="0" fontId="34" fillId="0" borderId="8" xfId="501" applyFont="1" applyBorder="1" applyAlignment="1">
      <alignment horizontal="center" wrapText="1"/>
    </xf>
    <xf numFmtId="0" fontId="34" fillId="0" borderId="8" xfId="501" applyFont="1" applyBorder="1" applyAlignment="1">
      <alignment horizontal="left" vertical="center" wrapText="1"/>
    </xf>
    <xf numFmtId="0" fontId="34" fillId="0" borderId="17" xfId="501" applyFont="1" applyBorder="1" applyAlignment="1">
      <alignment horizontal="center" wrapText="1"/>
    </xf>
    <xf numFmtId="1" fontId="43" fillId="0" borderId="4" xfId="500" applyNumberFormat="1" applyFont="1" applyBorder="1" applyAlignment="1">
      <alignment horizontal="center" vertical="center"/>
    </xf>
    <xf numFmtId="0" fontId="0" fillId="0" borderId="21" xfId="500" applyNumberFormat="1" applyFont="1" applyBorder="1" applyAlignment="1">
      <alignment horizontal="center" vertical="center"/>
    </xf>
    <xf numFmtId="1" fontId="0" fillId="0" borderId="28" xfId="500" applyNumberFormat="1" applyFont="1" applyBorder="1" applyAlignment="1">
      <alignment horizontal="center" vertical="center"/>
    </xf>
    <xf numFmtId="0" fontId="0" fillId="0" borderId="23" xfId="500" applyNumberFormat="1" applyFont="1" applyBorder="1" applyAlignment="1">
      <alignment horizontal="center" vertical="center"/>
    </xf>
    <xf numFmtId="0" fontId="0" fillId="0" borderId="29" xfId="500" applyNumberFormat="1" applyFont="1" applyBorder="1" applyAlignment="1">
      <alignment horizontal="center" vertical="center"/>
    </xf>
    <xf numFmtId="0" fontId="43" fillId="0" borderId="30" xfId="500" applyNumberFormat="1" applyFont="1" applyBorder="1" applyAlignment="1">
      <alignment horizontal="center" vertical="center" wrapText="1"/>
    </xf>
    <xf numFmtId="0" fontId="43" fillId="0" borderId="31" xfId="500" applyNumberFormat="1" applyFont="1" applyBorder="1" applyAlignment="1">
      <alignment horizontal="center" vertical="center" wrapText="1"/>
    </xf>
    <xf numFmtId="0" fontId="43" fillId="0" borderId="32" xfId="500" applyNumberFormat="1" applyFont="1" applyBorder="1" applyAlignment="1">
      <alignment horizontal="center" vertical="center" wrapText="1"/>
    </xf>
    <xf numFmtId="0" fontId="44" fillId="20" borderId="0" xfId="0" applyFont="1" applyFill="1" applyAlignment="1">
      <alignment horizontal="center" vertical="center" wrapText="1"/>
    </xf>
    <xf numFmtId="0" fontId="19" fillId="18" borderId="12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/>
    </xf>
    <xf numFmtId="0" fontId="19" fillId="18" borderId="19" xfId="0" applyFont="1" applyFill="1" applyBorder="1" applyAlignment="1">
      <alignment horizontal="center" vertical="center" wrapText="1"/>
    </xf>
    <xf numFmtId="0" fontId="47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 textRotation="180"/>
    </xf>
    <xf numFmtId="0" fontId="0" fillId="4" borderId="0" xfId="0" applyFill="1" applyAlignment="1">
      <alignment horizontal="center" vertical="center"/>
    </xf>
    <xf numFmtId="0" fontId="20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20" fillId="14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2" fontId="18" fillId="0" borderId="0" xfId="0" applyNumberFormat="1" applyFont="1" applyAlignment="1">
      <alignment horizontal="center" vertical="center"/>
    </xf>
    <xf numFmtId="1" fontId="35" fillId="0" borderId="0" xfId="500" applyNumberFormat="1" applyFont="1" applyAlignment="1">
      <alignment horizontal="center" vertical="center"/>
    </xf>
    <xf numFmtId="0" fontId="39" fillId="0" borderId="0" xfId="501" applyFont="1" applyAlignment="1">
      <alignment horizontal="center" vertical="center" wrapText="1"/>
    </xf>
    <xf numFmtId="0" fontId="21" fillId="0" borderId="24" xfId="0" applyFont="1" applyBorder="1" applyAlignment="1" applyProtection="1">
      <alignment horizontal="center" vertical="center" wrapText="1" shrinkToFit="1"/>
      <protection locked="0"/>
    </xf>
    <xf numFmtId="0" fontId="21" fillId="0" borderId="24" xfId="0" applyFont="1" applyBorder="1" applyAlignment="1" applyProtection="1">
      <alignment horizontal="center" vertical="center"/>
      <protection locked="0"/>
    </xf>
    <xf numFmtId="0" fontId="18" fillId="0" borderId="24" xfId="0" applyFont="1" applyBorder="1" applyAlignment="1" applyProtection="1">
      <alignment horizontal="center" vertical="center"/>
      <protection locked="0"/>
    </xf>
    <xf numFmtId="1" fontId="20" fillId="0" borderId="4" xfId="500" applyNumberFormat="1" applyFont="1" applyBorder="1" applyAlignment="1">
      <alignment horizontal="center" vertical="center"/>
    </xf>
    <xf numFmtId="168" fontId="33" fillId="0" borderId="0" xfId="500" applyNumberFormat="1" applyFont="1" applyAlignment="1">
      <alignment horizontal="center" vertical="center"/>
    </xf>
    <xf numFmtId="0" fontId="13" fillId="0" borderId="33" xfId="500" applyNumberFormat="1" applyFont="1" applyBorder="1" applyAlignment="1">
      <alignment horizontal="center" vertical="center" wrapText="1"/>
    </xf>
    <xf numFmtId="1" fontId="43" fillId="0" borderId="26" xfId="500" applyNumberFormat="1" applyFont="1" applyBorder="1" applyAlignment="1">
      <alignment horizontal="center" vertical="center"/>
    </xf>
    <xf numFmtId="1" fontId="49" fillId="0" borderId="27" xfId="500" applyNumberFormat="1" applyFont="1" applyBorder="1" applyAlignment="1">
      <alignment horizontal="center" vertical="center"/>
    </xf>
    <xf numFmtId="0" fontId="50" fillId="0" borderId="5" xfId="500" applyNumberFormat="1" applyFont="1" applyBorder="1" applyAlignment="1">
      <alignment horizontal="center" vertical="center" wrapText="1"/>
    </xf>
    <xf numFmtId="0" fontId="50" fillId="0" borderId="9" xfId="500" applyNumberFormat="1" applyFont="1" applyBorder="1" applyAlignment="1">
      <alignment horizontal="center" vertical="center" wrapText="1"/>
    </xf>
    <xf numFmtId="1" fontId="43" fillId="0" borderId="25" xfId="500" applyNumberFormat="1" applyFont="1" applyBorder="1" applyAlignment="1">
      <alignment horizontal="center" vertical="center"/>
    </xf>
    <xf numFmtId="1" fontId="51" fillId="0" borderId="39" xfId="500" applyNumberFormat="1" applyFont="1" applyBorder="1" applyAlignment="1">
      <alignment horizontal="center" vertical="center"/>
    </xf>
    <xf numFmtId="1" fontId="51" fillId="0" borderId="27" xfId="500" applyNumberFormat="1" applyFont="1" applyBorder="1" applyAlignment="1">
      <alignment horizontal="center" vertical="center"/>
    </xf>
    <xf numFmtId="1" fontId="40" fillId="0" borderId="38" xfId="500" applyNumberFormat="1" applyFont="1" applyBorder="1" applyAlignment="1">
      <alignment horizontal="center" vertical="center"/>
    </xf>
    <xf numFmtId="166" fontId="16" fillId="0" borderId="0" xfId="500" applyNumberFormat="1" applyFont="1" applyAlignment="1">
      <alignment horizontal="center" vertical="center"/>
    </xf>
    <xf numFmtId="1" fontId="0" fillId="0" borderId="0" xfId="500" applyNumberFormat="1" applyFont="1" applyAlignment="1">
      <alignment horizontal="left" vertical="center"/>
    </xf>
    <xf numFmtId="0" fontId="30" fillId="0" borderId="33" xfId="500" applyNumberFormat="1" applyFont="1" applyBorder="1" applyAlignment="1">
      <alignment horizontal="center" vertical="center" wrapText="1"/>
    </xf>
    <xf numFmtId="1" fontId="40" fillId="0" borderId="40" xfId="500" applyNumberFormat="1" applyFont="1" applyBorder="1" applyAlignment="1">
      <alignment horizontal="center" vertical="center" wrapText="1"/>
    </xf>
    <xf numFmtId="0" fontId="21" fillId="19" borderId="24" xfId="0" applyFont="1" applyFill="1" applyBorder="1" applyAlignment="1" applyProtection="1">
      <alignment horizontal="center" vertical="center" wrapText="1" shrinkToFit="1"/>
      <protection locked="0"/>
    </xf>
    <xf numFmtId="0" fontId="21" fillId="19" borderId="24" xfId="0" applyFont="1" applyFill="1" applyBorder="1" applyAlignment="1" applyProtection="1">
      <alignment horizontal="center" vertical="center"/>
      <protection locked="0"/>
    </xf>
    <xf numFmtId="0" fontId="48" fillId="19" borderId="24" xfId="0" applyFont="1" applyFill="1" applyBorder="1" applyAlignment="1" applyProtection="1">
      <alignment horizontal="center" vertical="center"/>
      <protection locked="0"/>
    </xf>
    <xf numFmtId="0" fontId="39" fillId="0" borderId="14" xfId="501" applyFont="1" applyBorder="1" applyAlignment="1">
      <alignment horizontal="left" vertical="center"/>
    </xf>
    <xf numFmtId="0" fontId="17" fillId="23" borderId="0" xfId="0" applyFont="1" applyFill="1"/>
    <xf numFmtId="0" fontId="0" fillId="23" borderId="0" xfId="0" applyFill="1" applyAlignment="1">
      <alignment horizontal="center" vertical="center"/>
    </xf>
    <xf numFmtId="0" fontId="17" fillId="24" borderId="0" xfId="0" applyFont="1" applyFill="1"/>
    <xf numFmtId="0" fontId="0" fillId="24" borderId="0" xfId="0" applyFill="1" applyAlignment="1">
      <alignment horizontal="center" vertical="center"/>
    </xf>
    <xf numFmtId="0" fontId="20" fillId="24" borderId="0" xfId="0" applyFont="1" applyFill="1" applyAlignment="1">
      <alignment horizontal="center" vertical="center"/>
    </xf>
    <xf numFmtId="0" fontId="0" fillId="25" borderId="0" xfId="0" applyFill="1" applyAlignment="1">
      <alignment horizontal="center" vertical="center"/>
    </xf>
    <xf numFmtId="0" fontId="20" fillId="25" borderId="0" xfId="0" applyFont="1" applyFill="1" applyAlignment="1">
      <alignment horizontal="center" vertical="center"/>
    </xf>
    <xf numFmtId="0" fontId="56" fillId="4" borderId="0" xfId="0" applyFont="1" applyFill="1" applyAlignment="1">
      <alignment horizontal="center" vertical="center"/>
    </xf>
    <xf numFmtId="0" fontId="57" fillId="0" borderId="0" xfId="0" applyFont="1" applyAlignment="1">
      <alignment horizontal="center" vertical="center" textRotation="180"/>
    </xf>
    <xf numFmtId="0" fontId="47" fillId="0" borderId="0" xfId="0" applyFont="1" applyAlignment="1">
      <alignment horizontal="center" vertical="center"/>
    </xf>
    <xf numFmtId="0" fontId="57" fillId="24" borderId="0" xfId="0" applyFont="1" applyFill="1" applyAlignment="1">
      <alignment horizontal="center" vertical="center"/>
    </xf>
    <xf numFmtId="0" fontId="57" fillId="5" borderId="0" xfId="0" applyFont="1" applyFill="1" applyAlignment="1">
      <alignment horizontal="center" vertical="center"/>
    </xf>
    <xf numFmtId="0" fontId="58" fillId="6" borderId="0" xfId="0" applyFont="1" applyFill="1" applyAlignment="1">
      <alignment horizontal="center" vertical="center"/>
    </xf>
    <xf numFmtId="0" fontId="59" fillId="4" borderId="0" xfId="0" applyFont="1" applyFill="1" applyAlignment="1">
      <alignment horizontal="center" vertical="center"/>
    </xf>
    <xf numFmtId="0" fontId="59" fillId="3" borderId="0" xfId="0" applyFont="1" applyFill="1" applyAlignment="1">
      <alignment horizontal="center" vertical="center"/>
    </xf>
    <xf numFmtId="0" fontId="59" fillId="13" borderId="0" xfId="0" applyFont="1" applyFill="1" applyAlignment="1">
      <alignment horizontal="center" vertical="center"/>
    </xf>
    <xf numFmtId="0" fontId="59" fillId="7" borderId="0" xfId="0" applyFont="1" applyFill="1" applyAlignment="1">
      <alignment horizontal="center" vertical="center"/>
    </xf>
    <xf numFmtId="0" fontId="59" fillId="10" borderId="0" xfId="0" applyFont="1" applyFill="1" applyAlignment="1">
      <alignment horizontal="center" vertical="center"/>
    </xf>
    <xf numFmtId="0" fontId="59" fillId="9" borderId="0" xfId="0" applyFont="1" applyFill="1" applyAlignment="1">
      <alignment horizontal="center" vertical="center"/>
    </xf>
    <xf numFmtId="0" fontId="59" fillId="11" borderId="0" xfId="0" applyFont="1" applyFill="1" applyAlignment="1">
      <alignment horizontal="center" vertical="center"/>
    </xf>
    <xf numFmtId="0" fontId="57" fillId="23" borderId="0" xfId="0" applyFont="1" applyFill="1" applyAlignment="1">
      <alignment horizontal="center" vertical="center"/>
    </xf>
    <xf numFmtId="0" fontId="0" fillId="0" borderId="24" xfId="0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0" fillId="19" borderId="24" xfId="0" applyFill="1" applyBorder="1" applyAlignment="1" applyProtection="1">
      <alignment horizontal="center" vertical="center"/>
      <protection locked="0"/>
    </xf>
    <xf numFmtId="0" fontId="0" fillId="19" borderId="16" xfId="0" applyFill="1" applyBorder="1" applyAlignment="1" applyProtection="1">
      <alignment horizontal="center" vertical="center"/>
      <protection locked="0"/>
    </xf>
    <xf numFmtId="0" fontId="0" fillId="0" borderId="0" xfId="0" applyAlignment="1">
      <alignment textRotation="180"/>
    </xf>
    <xf numFmtId="0" fontId="0" fillId="24" borderId="0" xfId="0" applyFill="1"/>
    <xf numFmtId="0" fontId="0" fillId="5" borderId="0" xfId="0" applyFill="1"/>
    <xf numFmtId="0" fontId="0" fillId="23" borderId="0" xfId="0" applyFill="1"/>
    <xf numFmtId="0" fontId="36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47" fillId="0" borderId="0" xfId="0" applyFont="1"/>
    <xf numFmtId="0" fontId="47" fillId="0" borderId="0" xfId="0" applyFont="1" applyAlignment="1">
      <alignment vertical="top" wrapText="1"/>
    </xf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center" vertical="top" wrapText="1"/>
    </xf>
    <xf numFmtId="0" fontId="20" fillId="15" borderId="3" xfId="0" applyFont="1" applyFill="1" applyBorder="1" applyAlignment="1">
      <alignment horizontal="center" vertical="center" wrapText="1"/>
    </xf>
    <xf numFmtId="0" fontId="0" fillId="17" borderId="12" xfId="0" applyFill="1" applyBorder="1" applyAlignment="1">
      <alignment horizontal="center" vertical="center" wrapText="1"/>
    </xf>
    <xf numFmtId="0" fontId="0" fillId="25" borderId="0" xfId="0" applyFill="1"/>
    <xf numFmtId="0" fontId="20" fillId="15" borderId="1" xfId="0" applyFont="1" applyFill="1" applyBorder="1" applyAlignment="1">
      <alignment horizontal="center" vertical="center" wrapText="1"/>
    </xf>
    <xf numFmtId="0" fontId="59" fillId="8" borderId="0" xfId="0" applyFont="1" applyFill="1" applyAlignment="1">
      <alignment horizontal="center" vertical="center"/>
    </xf>
    <xf numFmtId="0" fontId="0" fillId="17" borderId="19" xfId="0" applyFill="1" applyBorder="1" applyAlignment="1">
      <alignment horizontal="center" vertical="center" wrapText="1"/>
    </xf>
    <xf numFmtId="0" fontId="57" fillId="25" borderId="0" xfId="0" applyFont="1" applyFill="1" applyAlignment="1">
      <alignment horizontal="center" vertical="center"/>
    </xf>
    <xf numFmtId="0" fontId="7" fillId="19" borderId="4" xfId="0" applyFont="1" applyFill="1" applyBorder="1" applyAlignment="1">
      <alignment horizontal="center" vertical="center" wrapText="1"/>
    </xf>
    <xf numFmtId="0" fontId="0" fillId="19" borderId="18" xfId="0" applyFill="1" applyBorder="1" applyAlignment="1">
      <alignment horizontal="center" vertical="center"/>
    </xf>
    <xf numFmtId="0" fontId="0" fillId="19" borderId="20" xfId="0" applyFill="1" applyBorder="1" applyAlignment="1">
      <alignment horizontal="center" vertical="center"/>
    </xf>
    <xf numFmtId="0" fontId="0" fillId="19" borderId="14" xfId="0" applyFill="1" applyBorder="1" applyAlignment="1" applyProtection="1">
      <alignment horizontal="center" vertical="center"/>
      <protection locked="0"/>
    </xf>
    <xf numFmtId="164" fontId="0" fillId="19" borderId="0" xfId="493" applyFont="1" applyFill="1" applyBorder="1" applyAlignment="1" applyProtection="1">
      <alignment horizontal="center" vertical="center"/>
    </xf>
    <xf numFmtId="0" fontId="0" fillId="19" borderId="14" xfId="0" applyFill="1" applyBorder="1" applyAlignment="1">
      <alignment horizontal="center" vertical="center"/>
    </xf>
    <xf numFmtId="0" fontId="0" fillId="19" borderId="16" xfId="0" applyFill="1" applyBorder="1" applyAlignment="1">
      <alignment horizontal="center" vertical="center"/>
    </xf>
    <xf numFmtId="0" fontId="0" fillId="0" borderId="14" xfId="0" applyBorder="1" applyAlignment="1" applyProtection="1">
      <alignment horizontal="center" vertical="center"/>
      <protection locked="0"/>
    </xf>
    <xf numFmtId="164" fontId="0" fillId="0" borderId="0" xfId="493" applyFont="1" applyFill="1" applyBorder="1" applyAlignment="1" applyProtection="1">
      <alignment horizontal="center" vertical="center"/>
    </xf>
    <xf numFmtId="0" fontId="0" fillId="19" borderId="15" xfId="0" applyFill="1" applyBorder="1" applyAlignment="1">
      <alignment horizontal="center" vertical="center"/>
    </xf>
    <xf numFmtId="0" fontId="0" fillId="19" borderId="17" xfId="0" applyFill="1" applyBorder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18" fillId="0" borderId="0" xfId="0" applyFont="1" applyAlignment="1">
      <alignment horizontal="right" vertical="center"/>
    </xf>
    <xf numFmtId="0" fontId="36" fillId="0" borderId="0" xfId="0" applyFont="1" applyAlignment="1">
      <alignment horizontal="center"/>
    </xf>
    <xf numFmtId="0" fontId="36" fillId="19" borderId="4" xfId="0" applyFont="1" applyFill="1" applyBorder="1" applyAlignment="1">
      <alignment horizontal="center" vertical="center"/>
    </xf>
    <xf numFmtId="0" fontId="21" fillId="0" borderId="0" xfId="0" applyFont="1" applyAlignment="1">
      <alignment horizontal="right" vertical="center" wrapText="1"/>
    </xf>
    <xf numFmtId="0" fontId="57" fillId="0" borderId="0" xfId="0" applyFont="1" applyAlignment="1">
      <alignment horizontal="center" vertical="center"/>
    </xf>
    <xf numFmtId="0" fontId="62" fillId="4" borderId="0" xfId="0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1" fillId="0" borderId="0" xfId="0" applyFont="1" applyAlignment="1">
      <alignment horizontal="left" vertical="center"/>
    </xf>
    <xf numFmtId="165" fontId="47" fillId="0" borderId="0" xfId="0" applyNumberFormat="1" applyFont="1" applyAlignment="1">
      <alignment vertical="center"/>
    </xf>
    <xf numFmtId="166" fontId="47" fillId="0" borderId="0" xfId="0" applyNumberFormat="1" applyFont="1" applyAlignment="1">
      <alignment vertical="center"/>
    </xf>
    <xf numFmtId="0" fontId="20" fillId="0" borderId="0" xfId="0" applyFont="1" applyAlignment="1">
      <alignment horizontal="center" vertical="center"/>
    </xf>
    <xf numFmtId="2" fontId="20" fillId="0" borderId="0" xfId="0" applyNumberFormat="1" applyFont="1" applyAlignment="1">
      <alignment horizontal="center" vertical="center"/>
    </xf>
    <xf numFmtId="2" fontId="20" fillId="0" borderId="0" xfId="0" applyNumberFormat="1" applyFont="1"/>
    <xf numFmtId="2" fontId="20" fillId="0" borderId="0" xfId="0" applyNumberFormat="1" applyFont="1" applyAlignment="1">
      <alignment vertical="center" wrapText="1"/>
    </xf>
    <xf numFmtId="0" fontId="61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 textRotation="180"/>
    </xf>
    <xf numFmtId="0" fontId="36" fillId="4" borderId="0" xfId="0" applyFont="1" applyFill="1" applyAlignment="1">
      <alignment horizontal="center" vertical="center"/>
    </xf>
    <xf numFmtId="0" fontId="36" fillId="4" borderId="0" xfId="0" applyFont="1" applyFill="1" applyAlignment="1">
      <alignment vertical="center" textRotation="90" wrapText="1"/>
    </xf>
    <xf numFmtId="0" fontId="36" fillId="4" borderId="0" xfId="0" applyFont="1" applyFill="1" applyAlignment="1">
      <alignment vertical="center"/>
    </xf>
    <xf numFmtId="0" fontId="53" fillId="4" borderId="0" xfId="0" applyFont="1" applyFill="1" applyAlignment="1">
      <alignment vertical="center" wrapText="1"/>
    </xf>
    <xf numFmtId="0" fontId="36" fillId="4" borderId="0" xfId="0" applyFont="1" applyFill="1" applyAlignment="1">
      <alignment vertical="center" wrapText="1"/>
    </xf>
    <xf numFmtId="0" fontId="54" fillId="4" borderId="0" xfId="0" applyFont="1" applyFill="1" applyAlignment="1">
      <alignment vertical="center" wrapText="1"/>
    </xf>
    <xf numFmtId="0" fontId="55" fillId="4" borderId="0" xfId="0" applyFont="1" applyFill="1" applyAlignment="1">
      <alignment vertical="center" wrapText="1"/>
    </xf>
    <xf numFmtId="0" fontId="21" fillId="4" borderId="0" xfId="0" applyFont="1" applyFill="1" applyAlignment="1">
      <alignment vertical="center" wrapText="1"/>
    </xf>
    <xf numFmtId="0" fontId="36" fillId="4" borderId="0" xfId="0" applyFont="1" applyFill="1" applyAlignment="1">
      <alignment horizontal="center" vertical="center" wrapText="1"/>
    </xf>
    <xf numFmtId="0" fontId="46" fillId="4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19" fillId="4" borderId="0" xfId="0" applyFont="1" applyFill="1" applyAlignment="1">
      <alignment horizontal="center" vertical="center" wrapText="1"/>
    </xf>
    <xf numFmtId="0" fontId="20" fillId="4" borderId="0" xfId="0" applyFont="1" applyFill="1" applyAlignment="1">
      <alignment horizontal="center" vertical="center" wrapText="1"/>
    </xf>
    <xf numFmtId="0" fontId="41" fillId="4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36" fillId="4" borderId="0" xfId="0" applyFont="1" applyFill="1" applyAlignment="1">
      <alignment horizontal="center" vertical="center" textRotation="90" wrapText="1"/>
    </xf>
    <xf numFmtId="0" fontId="45" fillId="4" borderId="0" xfId="0" applyFont="1" applyFill="1" applyAlignment="1">
      <alignment horizontal="center" vertical="center" wrapText="1"/>
    </xf>
    <xf numFmtId="0" fontId="0" fillId="0" borderId="0" xfId="0" quotePrefix="1"/>
    <xf numFmtId="1" fontId="0" fillId="0" borderId="0" xfId="0" applyNumberFormat="1"/>
    <xf numFmtId="1" fontId="0" fillId="3" borderId="0" xfId="0" applyNumberFormat="1" applyFill="1"/>
    <xf numFmtId="0" fontId="20" fillId="0" borderId="0" xfId="0" applyFont="1" applyAlignment="1">
      <alignment vertical="center"/>
    </xf>
    <xf numFmtId="0" fontId="56" fillId="0" borderId="0" xfId="0" applyFont="1"/>
    <xf numFmtId="0" fontId="54" fillId="0" borderId="0" xfId="0" applyFont="1" applyAlignment="1">
      <alignment horizontal="right" vertical="center"/>
    </xf>
    <xf numFmtId="0" fontId="54" fillId="4" borderId="0" xfId="0" applyFont="1" applyFill="1" applyAlignment="1">
      <alignment horizontal="center" vertical="center" wrapText="1"/>
    </xf>
    <xf numFmtId="0" fontId="20" fillId="17" borderId="0" xfId="0" applyFont="1" applyFill="1"/>
    <xf numFmtId="0" fontId="0" fillId="17" borderId="0" xfId="0" applyFill="1"/>
    <xf numFmtId="0" fontId="59" fillId="17" borderId="0" xfId="0" applyFont="1" applyFill="1" applyAlignment="1">
      <alignment horizontal="center" vertical="center"/>
    </xf>
    <xf numFmtId="0" fontId="19" fillId="17" borderId="0" xfId="0" applyFont="1" applyFill="1" applyAlignment="1">
      <alignment horizontal="center" vertical="center" wrapText="1"/>
    </xf>
    <xf numFmtId="0" fontId="20" fillId="17" borderId="0" xfId="0" applyFont="1" applyFill="1" applyAlignment="1">
      <alignment horizontal="center" vertical="center"/>
    </xf>
    <xf numFmtId="0" fontId="20" fillId="28" borderId="0" xfId="0" applyFont="1" applyFill="1"/>
    <xf numFmtId="0" fontId="0" fillId="28" borderId="0" xfId="0" applyFill="1"/>
    <xf numFmtId="0" fontId="59" fillId="28" borderId="0" xfId="0" applyFont="1" applyFill="1" applyAlignment="1">
      <alignment horizontal="center" vertical="center"/>
    </xf>
    <xf numFmtId="0" fontId="19" fillId="28" borderId="0" xfId="0" applyFont="1" applyFill="1" applyAlignment="1">
      <alignment horizontal="center" vertical="center" wrapText="1"/>
    </xf>
    <xf numFmtId="0" fontId="20" fillId="28" borderId="0" xfId="0" applyFont="1" applyFill="1" applyAlignment="1">
      <alignment horizontal="center" vertical="center"/>
    </xf>
    <xf numFmtId="0" fontId="56" fillId="4" borderId="0" xfId="0" applyFont="1" applyFill="1" applyAlignment="1">
      <alignment vertical="center"/>
    </xf>
    <xf numFmtId="1" fontId="43" fillId="0" borderId="8" xfId="500" applyNumberFormat="1" applyFont="1" applyBorder="1" applyAlignment="1">
      <alignment horizontal="center" vertical="center"/>
    </xf>
    <xf numFmtId="1" fontId="43" fillId="0" borderId="15" xfId="500" applyNumberFormat="1" applyFont="1" applyBorder="1" applyAlignment="1">
      <alignment horizontal="center" vertical="center"/>
    </xf>
    <xf numFmtId="1" fontId="43" fillId="0" borderId="29" xfId="500" applyNumberFormat="1" applyFont="1" applyBorder="1" applyAlignment="1">
      <alignment horizontal="center" vertical="center"/>
    </xf>
    <xf numFmtId="1" fontId="43" fillId="0" borderId="23" xfId="500" applyNumberFormat="1" applyFont="1" applyBorder="1" applyAlignment="1">
      <alignment horizontal="center" vertical="center"/>
    </xf>
    <xf numFmtId="1" fontId="8" fillId="0" borderId="8" xfId="500" applyNumberFormat="1" applyBorder="1" applyAlignment="1">
      <alignment horizontal="center" vertical="center"/>
    </xf>
    <xf numFmtId="0" fontId="8" fillId="0" borderId="8" xfId="0" applyFont="1" applyBorder="1"/>
    <xf numFmtId="1" fontId="0" fillId="0" borderId="0" xfId="500" applyNumberFormat="1" applyFont="1" applyAlignment="1">
      <alignment vertical="center"/>
    </xf>
    <xf numFmtId="0" fontId="50" fillId="0" borderId="34" xfId="500" applyNumberFormat="1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 textRotation="90"/>
    </xf>
    <xf numFmtId="0" fontId="0" fillId="4" borderId="12" xfId="0" applyFill="1" applyBorder="1" applyAlignment="1">
      <alignment horizontal="center" vertical="center"/>
    </xf>
    <xf numFmtId="0" fontId="47" fillId="0" borderId="0" xfId="0" applyFont="1" applyAlignment="1">
      <alignment horizontal="center" vertical="center" textRotation="90"/>
    </xf>
    <xf numFmtId="0" fontId="52" fillId="4" borderId="0" xfId="0" applyFont="1" applyFill="1" applyAlignment="1">
      <alignment horizontal="right" vertical="center"/>
    </xf>
    <xf numFmtId="0" fontId="20" fillId="4" borderId="23" xfId="0" quotePrefix="1" applyFont="1" applyFill="1" applyBorder="1" applyAlignment="1">
      <alignment horizontal="center" vertical="center" wrapText="1"/>
    </xf>
    <xf numFmtId="0" fontId="19" fillId="29" borderId="0" xfId="0" applyFont="1" applyFill="1" applyAlignment="1">
      <alignment horizontal="center" vertical="center" wrapText="1"/>
    </xf>
    <xf numFmtId="0" fontId="0" fillId="29" borderId="0" xfId="0" applyFill="1"/>
    <xf numFmtId="0" fontId="20" fillId="29" borderId="0" xfId="0" applyFont="1" applyFill="1"/>
    <xf numFmtId="0" fontId="42" fillId="0" borderId="4" xfId="500" applyNumberFormat="1" applyFont="1" applyBorder="1" applyAlignment="1">
      <alignment horizontal="center" vertical="center" wrapText="1"/>
    </xf>
    <xf numFmtId="0" fontId="13" fillId="0" borderId="4" xfId="500" applyNumberFormat="1" applyFont="1" applyBorder="1" applyAlignment="1">
      <alignment horizontal="center" vertical="center" textRotation="90"/>
    </xf>
    <xf numFmtId="1" fontId="51" fillId="0" borderId="4" xfId="500" applyNumberFormat="1" applyFont="1" applyBorder="1" applyAlignment="1">
      <alignment horizontal="center" vertical="center" wrapText="1"/>
    </xf>
    <xf numFmtId="0" fontId="51" fillId="0" borderId="4" xfId="500" applyNumberFormat="1" applyFont="1" applyBorder="1" applyAlignment="1">
      <alignment horizontal="center" vertical="center" wrapText="1"/>
    </xf>
    <xf numFmtId="0" fontId="47" fillId="0" borderId="0" xfId="500" applyNumberFormat="1" applyFont="1" applyAlignment="1">
      <alignment horizontal="left" vertical="center"/>
    </xf>
    <xf numFmtId="1" fontId="0" fillId="0" borderId="24" xfId="500" applyNumberFormat="1" applyFont="1" applyBorder="1" applyAlignment="1">
      <alignment horizontal="center" vertical="center"/>
    </xf>
    <xf numFmtId="166" fontId="16" fillId="0" borderId="24" xfId="500" applyNumberFormat="1" applyFont="1" applyBorder="1" applyAlignment="1">
      <alignment horizontal="center" vertical="center"/>
    </xf>
    <xf numFmtId="0" fontId="67" fillId="0" borderId="4" xfId="500" applyNumberFormat="1" applyFont="1" applyBorder="1" applyAlignment="1">
      <alignment horizontal="center" vertical="center" wrapText="1"/>
    </xf>
    <xf numFmtId="0" fontId="69" fillId="0" borderId="0" xfId="0" applyFont="1" applyAlignment="1">
      <alignment horizontal="center" vertical="center" textRotation="90"/>
    </xf>
    <xf numFmtId="0" fontId="41" fillId="4" borderId="18" xfId="0" applyFont="1" applyFill="1" applyBorder="1" applyAlignment="1">
      <alignment horizontal="center" vertical="center" textRotation="90"/>
    </xf>
    <xf numFmtId="0" fontId="20" fillId="19" borderId="19" xfId="0" applyFont="1" applyFill="1" applyBorder="1" applyAlignment="1">
      <alignment horizontal="center" vertical="center"/>
    </xf>
    <xf numFmtId="0" fontId="20" fillId="14" borderId="19" xfId="0" applyFont="1" applyFill="1" applyBorder="1" applyAlignment="1">
      <alignment horizontal="center" vertical="center"/>
    </xf>
    <xf numFmtId="0" fontId="20" fillId="23" borderId="19" xfId="0" applyFont="1" applyFill="1" applyBorder="1" applyAlignment="1">
      <alignment horizontal="center" vertical="center"/>
    </xf>
    <xf numFmtId="0" fontId="20" fillId="24" borderId="19" xfId="0" applyFont="1" applyFill="1" applyBorder="1" applyAlignment="1">
      <alignment horizontal="center" vertical="center"/>
    </xf>
    <xf numFmtId="0" fontId="0" fillId="19" borderId="19" xfId="0" applyFill="1" applyBorder="1" applyAlignment="1" applyProtection="1">
      <alignment horizontal="center" vertical="center"/>
      <protection locked="0"/>
    </xf>
    <xf numFmtId="0" fontId="0" fillId="19" borderId="13" xfId="0" applyFill="1" applyBorder="1" applyAlignment="1" applyProtection="1">
      <alignment horizontal="center" vertical="center"/>
      <protection locked="0"/>
    </xf>
    <xf numFmtId="0" fontId="0" fillId="19" borderId="20" xfId="0" applyFill="1" applyBorder="1" applyAlignment="1" applyProtection="1">
      <alignment horizontal="center" vertical="center"/>
      <protection locked="0"/>
    </xf>
    <xf numFmtId="0" fontId="0" fillId="19" borderId="19" xfId="0" applyFill="1" applyBorder="1" applyAlignment="1">
      <alignment horizontal="center" vertical="center"/>
    </xf>
    <xf numFmtId="0" fontId="41" fillId="4" borderId="14" xfId="0" applyFont="1" applyFill="1" applyBorder="1" applyAlignment="1">
      <alignment horizontal="center" vertical="center" textRotation="90"/>
    </xf>
    <xf numFmtId="0" fontId="41" fillId="0" borderId="0" xfId="0" applyFont="1" applyAlignment="1">
      <alignment horizontal="center" vertical="center" textRotation="180"/>
    </xf>
    <xf numFmtId="0" fontId="20" fillId="23" borderId="0" xfId="0" applyFont="1" applyFill="1" applyAlignment="1">
      <alignment horizontal="center" vertical="center"/>
    </xf>
    <xf numFmtId="0" fontId="18" fillId="0" borderId="0" xfId="0" applyFont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center" vertical="center" wrapText="1" shrinkToFit="1"/>
      <protection locked="0"/>
    </xf>
    <xf numFmtId="0" fontId="0" fillId="0" borderId="0" xfId="0" applyAlignment="1" applyProtection="1">
      <alignment horizontal="center" vertical="center"/>
      <protection locked="0"/>
    </xf>
    <xf numFmtId="169" fontId="0" fillId="4" borderId="0" xfId="0" applyNumberFormat="1" applyFill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41" fillId="19" borderId="0" xfId="0" applyFont="1" applyFill="1" applyAlignment="1">
      <alignment horizontal="center" vertical="center" textRotation="180"/>
    </xf>
    <xf numFmtId="0" fontId="20" fillId="19" borderId="0" xfId="0" applyFont="1" applyFill="1" applyAlignment="1">
      <alignment horizontal="center" vertical="center"/>
    </xf>
    <xf numFmtId="169" fontId="0" fillId="19" borderId="0" xfId="0" applyNumberFormat="1" applyFill="1" applyAlignment="1">
      <alignment horizontal="center" vertical="center"/>
    </xf>
    <xf numFmtId="0" fontId="0" fillId="19" borderId="0" xfId="0" applyFill="1" applyAlignment="1">
      <alignment horizontal="center" vertical="center"/>
    </xf>
    <xf numFmtId="0" fontId="18" fillId="19" borderId="0" xfId="0" applyFont="1" applyFill="1" applyAlignment="1" applyProtection="1">
      <alignment horizontal="center" vertical="center"/>
      <protection locked="0"/>
    </xf>
    <xf numFmtId="0" fontId="21" fillId="19" borderId="0" xfId="0" applyFont="1" applyFill="1" applyAlignment="1" applyProtection="1">
      <alignment horizontal="center" vertical="center" wrapText="1" shrinkToFit="1"/>
      <protection locked="0"/>
    </xf>
    <xf numFmtId="0" fontId="0" fillId="19" borderId="0" xfId="0" applyFill="1" applyAlignment="1" applyProtection="1">
      <alignment horizontal="center" vertical="center"/>
      <protection locked="0"/>
    </xf>
    <xf numFmtId="0" fontId="41" fillId="4" borderId="15" xfId="0" applyFont="1" applyFill="1" applyBorder="1" applyAlignment="1">
      <alignment horizontal="center" vertical="center" textRotation="90"/>
    </xf>
    <xf numFmtId="0" fontId="20" fillId="19" borderId="8" xfId="0" applyFont="1" applyFill="1" applyBorder="1" applyAlignment="1">
      <alignment horizontal="center" vertical="center"/>
    </xf>
    <xf numFmtId="0" fontId="20" fillId="23" borderId="8" xfId="0" applyFont="1" applyFill="1" applyBorder="1" applyAlignment="1">
      <alignment horizontal="center" vertical="center"/>
    </xf>
    <xf numFmtId="0" fontId="20" fillId="24" borderId="8" xfId="0" applyFont="1" applyFill="1" applyBorder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54" fillId="4" borderId="16" xfId="0" applyFont="1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 textRotation="180"/>
    </xf>
    <xf numFmtId="0" fontId="0" fillId="0" borderId="12" xfId="0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 textRotation="90" wrapText="1"/>
    </xf>
    <xf numFmtId="0" fontId="0" fillId="5" borderId="12" xfId="0" applyFill="1" applyBorder="1" applyAlignment="1">
      <alignment horizontal="center" vertical="center"/>
    </xf>
    <xf numFmtId="0" fontId="46" fillId="2" borderId="12" xfId="0" applyFont="1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13" borderId="12" xfId="0" applyFill="1" applyBorder="1" applyAlignment="1">
      <alignment horizontal="center" vertical="center" wrapText="1"/>
    </xf>
    <xf numFmtId="0" fontId="0" fillId="7" borderId="12" xfId="0" applyFill="1" applyBorder="1" applyAlignment="1">
      <alignment horizontal="center" vertical="center" wrapText="1"/>
    </xf>
    <xf numFmtId="0" fontId="0" fillId="10" borderId="12" xfId="0" applyFill="1" applyBorder="1" applyAlignment="1">
      <alignment horizontal="center" vertical="center" wrapText="1"/>
    </xf>
    <xf numFmtId="0" fontId="20" fillId="16" borderId="12" xfId="0" applyFont="1" applyFill="1" applyBorder="1" applyAlignment="1">
      <alignment horizontal="center" vertical="center" wrapText="1"/>
    </xf>
    <xf numFmtId="0" fontId="19" fillId="11" borderId="12" xfId="0" applyFont="1" applyFill="1" applyBorder="1" applyAlignment="1">
      <alignment horizontal="center" vertical="center" wrapText="1"/>
    </xf>
    <xf numFmtId="0" fontId="19" fillId="17" borderId="12" xfId="0" applyFont="1" applyFill="1" applyBorder="1" applyAlignment="1">
      <alignment horizontal="center" vertical="center" wrapText="1"/>
    </xf>
    <xf numFmtId="0" fontId="19" fillId="28" borderId="12" xfId="0" applyFont="1" applyFill="1" applyBorder="1" applyAlignment="1">
      <alignment horizontal="center" vertical="center" wrapText="1"/>
    </xf>
    <xf numFmtId="0" fontId="0" fillId="23" borderId="12" xfId="0" applyFill="1" applyBorder="1" applyAlignment="1">
      <alignment horizontal="center" vertical="center" wrapText="1"/>
    </xf>
    <xf numFmtId="0" fontId="0" fillId="24" borderId="12" xfId="0" applyFill="1" applyBorder="1" applyAlignment="1">
      <alignment horizontal="center" vertical="center" wrapText="1"/>
    </xf>
    <xf numFmtId="0" fontId="36" fillId="0" borderId="12" xfId="0" applyFont="1" applyBorder="1" applyAlignment="1">
      <alignment horizontal="center" vertical="center" wrapText="1"/>
    </xf>
    <xf numFmtId="0" fontId="54" fillId="0" borderId="12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/>
    </xf>
    <xf numFmtId="0" fontId="41" fillId="0" borderId="22" xfId="0" applyFont="1" applyBorder="1" applyAlignment="1">
      <alignment horizontal="center" vertical="center"/>
    </xf>
    <xf numFmtId="0" fontId="36" fillId="0" borderId="21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47" fillId="0" borderId="6" xfId="0" applyFont="1" applyBorder="1" applyAlignment="1">
      <alignment vertical="center" textRotation="90"/>
    </xf>
    <xf numFmtId="0" fontId="41" fillId="0" borderId="18" xfId="0" applyFont="1" applyBorder="1" applyAlignment="1">
      <alignment horizontal="center" vertical="center" textRotation="90"/>
    </xf>
    <xf numFmtId="0" fontId="0" fillId="4" borderId="19" xfId="0" applyFill="1" applyBorder="1" applyAlignment="1">
      <alignment horizontal="center" vertical="center"/>
    </xf>
    <xf numFmtId="0" fontId="20" fillId="25" borderId="19" xfId="0" applyFont="1" applyFill="1" applyBorder="1" applyAlignment="1">
      <alignment horizontal="center" vertical="center"/>
    </xf>
    <xf numFmtId="0" fontId="69" fillId="19" borderId="0" xfId="0" applyFont="1" applyFill="1" applyAlignment="1">
      <alignment horizontal="center" vertical="center" textRotation="90"/>
    </xf>
    <xf numFmtId="0" fontId="41" fillId="0" borderId="14" xfId="0" applyFont="1" applyBorder="1" applyAlignment="1">
      <alignment horizontal="center" vertical="center" textRotation="90"/>
    </xf>
    <xf numFmtId="0" fontId="69" fillId="0" borderId="0" xfId="0" applyFont="1" applyAlignment="1">
      <alignment horizontal="center" vertical="center" textRotation="180"/>
    </xf>
    <xf numFmtId="0" fontId="0" fillId="4" borderId="0" xfId="0" applyFill="1" applyAlignment="1" applyProtection="1">
      <alignment horizontal="center" vertical="center"/>
      <protection locked="0"/>
    </xf>
    <xf numFmtId="0" fontId="41" fillId="0" borderId="15" xfId="0" applyFont="1" applyBorder="1" applyAlignment="1">
      <alignment horizontal="center" vertical="center" textRotation="90"/>
    </xf>
    <xf numFmtId="0" fontId="0" fillId="4" borderId="8" xfId="0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textRotation="90"/>
    </xf>
    <xf numFmtId="0" fontId="20" fillId="25" borderId="8" xfId="0" applyFont="1" applyFill="1" applyBorder="1" applyAlignment="1">
      <alignment horizontal="center" vertical="center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0" fillId="0" borderId="17" xfId="0" applyBorder="1" applyAlignment="1">
      <alignment horizontal="center" vertical="center"/>
    </xf>
    <xf numFmtId="0" fontId="36" fillId="0" borderId="12" xfId="0" applyFont="1" applyBorder="1" applyAlignment="1">
      <alignment vertical="center" textRotation="90" wrapText="1"/>
    </xf>
    <xf numFmtId="0" fontId="53" fillId="2" borderId="12" xfId="0" applyFont="1" applyFill="1" applyBorder="1" applyAlignment="1">
      <alignment vertical="center" wrapText="1"/>
    </xf>
    <xf numFmtId="0" fontId="36" fillId="0" borderId="12" xfId="0" applyFont="1" applyBorder="1" applyAlignment="1">
      <alignment vertical="center"/>
    </xf>
    <xf numFmtId="0" fontId="36" fillId="3" borderId="12" xfId="0" applyFont="1" applyFill="1" applyBorder="1" applyAlignment="1">
      <alignment vertical="center" wrapText="1"/>
    </xf>
    <xf numFmtId="0" fontId="36" fillId="13" borderId="12" xfId="0" applyFont="1" applyFill="1" applyBorder="1" applyAlignment="1">
      <alignment vertical="center" wrapText="1"/>
    </xf>
    <xf numFmtId="0" fontId="36" fillId="7" borderId="12" xfId="0" applyFont="1" applyFill="1" applyBorder="1" applyAlignment="1">
      <alignment vertical="center" wrapText="1"/>
    </xf>
    <xf numFmtId="0" fontId="36" fillId="10" borderId="12" xfId="0" applyFont="1" applyFill="1" applyBorder="1" applyAlignment="1">
      <alignment vertical="center" wrapText="1"/>
    </xf>
    <xf numFmtId="0" fontId="54" fillId="15" borderId="12" xfId="0" applyFont="1" applyFill="1" applyBorder="1" applyAlignment="1">
      <alignment vertical="center" wrapText="1"/>
    </xf>
    <xf numFmtId="0" fontId="54" fillId="16" borderId="12" xfId="0" applyFont="1" applyFill="1" applyBorder="1" applyAlignment="1">
      <alignment vertical="center" wrapText="1"/>
    </xf>
    <xf numFmtId="0" fontId="54" fillId="8" borderId="12" xfId="0" applyFont="1" applyFill="1" applyBorder="1" applyAlignment="1">
      <alignment vertical="center" wrapText="1"/>
    </xf>
    <xf numFmtId="0" fontId="55" fillId="11" borderId="12" xfId="0" applyFont="1" applyFill="1" applyBorder="1" applyAlignment="1">
      <alignment vertical="center" wrapText="1"/>
    </xf>
    <xf numFmtId="0" fontId="36" fillId="17" borderId="12" xfId="0" applyFont="1" applyFill="1" applyBorder="1" applyAlignment="1">
      <alignment vertical="center" wrapText="1"/>
    </xf>
    <xf numFmtId="0" fontId="55" fillId="18" borderId="12" xfId="0" applyFont="1" applyFill="1" applyBorder="1" applyAlignment="1">
      <alignment vertical="center" wrapText="1"/>
    </xf>
    <xf numFmtId="0" fontId="55" fillId="29" borderId="12" xfId="0" applyFont="1" applyFill="1" applyBorder="1" applyAlignment="1">
      <alignment vertical="center" wrapText="1"/>
    </xf>
    <xf numFmtId="0" fontId="21" fillId="25" borderId="12" xfId="0" applyFont="1" applyFill="1" applyBorder="1" applyAlignment="1">
      <alignment vertical="center" wrapText="1"/>
    </xf>
    <xf numFmtId="0" fontId="21" fillId="24" borderId="12" xfId="0" applyFont="1" applyFill="1" applyBorder="1" applyAlignment="1">
      <alignment vertical="center" wrapText="1"/>
    </xf>
    <xf numFmtId="0" fontId="46" fillId="21" borderId="12" xfId="0" applyFont="1" applyFill="1" applyBorder="1" applyAlignment="1">
      <alignment horizontal="center" vertical="center" wrapText="1"/>
    </xf>
    <xf numFmtId="0" fontId="20" fillId="22" borderId="12" xfId="0" applyFont="1" applyFill="1" applyBorder="1" applyAlignment="1">
      <alignment horizontal="center" vertical="center" wrapText="1"/>
    </xf>
    <xf numFmtId="0" fontId="56" fillId="0" borderId="12" xfId="0" applyFont="1" applyBorder="1" applyAlignment="1">
      <alignment horizontal="center" vertical="center"/>
    </xf>
    <xf numFmtId="0" fontId="46" fillId="21" borderId="8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30" borderId="8" xfId="0" applyFill="1" applyBorder="1" applyAlignment="1">
      <alignment horizontal="center" vertical="center" wrapText="1"/>
    </xf>
    <xf numFmtId="0" fontId="0" fillId="31" borderId="8" xfId="0" applyFill="1" applyBorder="1" applyAlignment="1">
      <alignment horizontal="center" vertical="center" wrapText="1"/>
    </xf>
    <xf numFmtId="0" fontId="19" fillId="32" borderId="8" xfId="0" applyFont="1" applyFill="1" applyBorder="1" applyAlignment="1">
      <alignment horizontal="center" vertical="center" wrapText="1"/>
    </xf>
    <xf numFmtId="0" fontId="0" fillId="33" borderId="8" xfId="0" applyFill="1" applyBorder="1" applyAlignment="1">
      <alignment horizontal="center" vertical="center" wrapText="1"/>
    </xf>
    <xf numFmtId="0" fontId="20" fillId="34" borderId="8" xfId="0" applyFont="1" applyFill="1" applyBorder="1" applyAlignment="1">
      <alignment horizontal="center" vertical="center" wrapText="1"/>
    </xf>
    <xf numFmtId="0" fontId="19" fillId="11" borderId="8" xfId="0" applyFont="1" applyFill="1" applyBorder="1" applyAlignment="1">
      <alignment horizontal="center" vertical="center" wrapText="1"/>
    </xf>
    <xf numFmtId="0" fontId="0" fillId="17" borderId="8" xfId="0" applyFill="1" applyBorder="1" applyAlignment="1">
      <alignment horizontal="center" vertical="center" wrapText="1"/>
    </xf>
    <xf numFmtId="0" fontId="19" fillId="35" borderId="22" xfId="0" applyFont="1" applyFill="1" applyBorder="1" applyAlignment="1">
      <alignment horizontal="center" vertical="center" wrapText="1"/>
    </xf>
    <xf numFmtId="0" fontId="36" fillId="19" borderId="19" xfId="0" applyFont="1" applyFill="1" applyBorder="1" applyAlignment="1">
      <alignment horizontal="center" vertical="center"/>
    </xf>
    <xf numFmtId="0" fontId="36" fillId="19" borderId="0" xfId="0" applyFont="1" applyFill="1" applyAlignment="1">
      <alignment horizontal="center" vertical="center"/>
    </xf>
    <xf numFmtId="0" fontId="20" fillId="19" borderId="0" xfId="0" applyFont="1" applyFill="1" applyAlignment="1">
      <alignment horizontal="center" vertical="center" wrapText="1"/>
    </xf>
    <xf numFmtId="169" fontId="56" fillId="4" borderId="0" xfId="0" applyNumberFormat="1" applyFont="1" applyFill="1" applyAlignment="1">
      <alignment horizontal="center" vertical="center" wrapText="1" shrinkToFit="1"/>
    </xf>
    <xf numFmtId="169" fontId="56" fillId="19" borderId="0" xfId="0" applyNumberFormat="1" applyFont="1" applyFill="1" applyAlignment="1">
      <alignment horizontal="center" vertical="center" wrapText="1" shrinkToFit="1"/>
    </xf>
    <xf numFmtId="0" fontId="13" fillId="0" borderId="0" xfId="0" applyFont="1" applyAlignment="1">
      <alignment horizontal="right" wrapText="1"/>
    </xf>
    <xf numFmtId="0" fontId="13" fillId="19" borderId="4" xfId="0" applyFont="1" applyFill="1" applyBorder="1" applyAlignment="1">
      <alignment horizontal="center" vertical="center"/>
    </xf>
    <xf numFmtId="0" fontId="6" fillId="19" borderId="4" xfId="0" applyFont="1" applyFill="1" applyBorder="1" applyAlignment="1">
      <alignment horizontal="center" vertical="center" wrapText="1"/>
    </xf>
    <xf numFmtId="0" fontId="0" fillId="31" borderId="12" xfId="0" applyFill="1" applyBorder="1" applyAlignment="1">
      <alignment horizontal="center" vertical="center" wrapText="1"/>
    </xf>
    <xf numFmtId="0" fontId="0" fillId="33" borderId="12" xfId="0" applyFill="1" applyBorder="1" applyAlignment="1">
      <alignment horizontal="center" vertical="center" wrapText="1"/>
    </xf>
    <xf numFmtId="0" fontId="20" fillId="36" borderId="12" xfId="0" applyFont="1" applyFill="1" applyBorder="1" applyAlignment="1">
      <alignment horizontal="center" vertical="center" wrapText="1"/>
    </xf>
    <xf numFmtId="0" fontId="20" fillId="34" borderId="12" xfId="0" applyFont="1" applyFill="1" applyBorder="1" applyAlignment="1">
      <alignment horizontal="center" vertical="center" wrapText="1"/>
    </xf>
    <xf numFmtId="0" fontId="65" fillId="0" borderId="14" xfId="0" applyFont="1" applyBorder="1" applyAlignment="1">
      <alignment vertical="center"/>
    </xf>
    <xf numFmtId="0" fontId="64" fillId="0" borderId="0" xfId="0" applyFont="1" applyAlignment="1">
      <alignment horizontal="right" vertical="center"/>
    </xf>
    <xf numFmtId="0" fontId="64" fillId="0" borderId="0" xfId="0" applyFont="1" applyAlignment="1">
      <alignment horizontal="left" vertical="center"/>
    </xf>
    <xf numFmtId="0" fontId="60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165" fontId="21" fillId="0" borderId="0" xfId="0" applyNumberFormat="1" applyFont="1" applyAlignment="1">
      <alignment horizontal="center" vertical="center"/>
    </xf>
    <xf numFmtId="169" fontId="56" fillId="19" borderId="0" xfId="0" applyNumberFormat="1" applyFont="1" applyFill="1" applyAlignment="1">
      <alignment horizontal="center" vertical="center"/>
    </xf>
    <xf numFmtId="169" fontId="56" fillId="4" borderId="0" xfId="0" applyNumberFormat="1" applyFont="1" applyFill="1" applyAlignment="1">
      <alignment horizontal="center" vertical="center"/>
    </xf>
    <xf numFmtId="0" fontId="20" fillId="14" borderId="1" xfId="0" applyFont="1" applyFill="1" applyBorder="1" applyAlignment="1">
      <alignment horizontal="center" vertical="center"/>
    </xf>
    <xf numFmtId="0" fontId="0" fillId="19" borderId="0" xfId="0" applyFill="1" applyAlignment="1">
      <alignment horizontal="center" vertical="center" wrapText="1" shrinkToFit="1"/>
    </xf>
    <xf numFmtId="0" fontId="0" fillId="4" borderId="0" xfId="0" applyFill="1" applyAlignment="1">
      <alignment horizontal="center" vertical="center" wrapText="1" shrinkToFit="1"/>
    </xf>
    <xf numFmtId="0" fontId="0" fillId="0" borderId="0" xfId="0" applyAlignment="1">
      <alignment horizontal="center" vertical="center" wrapText="1" shrinkToFit="1"/>
    </xf>
    <xf numFmtId="0" fontId="0" fillId="4" borderId="8" xfId="0" applyFill="1" applyBorder="1" applyAlignment="1">
      <alignment horizontal="center" vertical="center" wrapText="1" shrinkToFit="1"/>
    </xf>
    <xf numFmtId="0" fontId="19" fillId="32" borderId="12" xfId="0" applyFont="1" applyFill="1" applyBorder="1" applyAlignment="1">
      <alignment horizontal="center" vertical="center" wrapText="1"/>
    </xf>
    <xf numFmtId="0" fontId="47" fillId="0" borderId="0" xfId="0" applyFont="1" applyAlignment="1">
      <alignment vertical="center" textRotation="90"/>
    </xf>
    <xf numFmtId="0" fontId="47" fillId="4" borderId="0" xfId="0" applyFont="1" applyFill="1" applyAlignment="1">
      <alignment vertical="center" textRotation="90"/>
    </xf>
    <xf numFmtId="0" fontId="52" fillId="4" borderId="0" xfId="0" applyFont="1" applyFill="1" applyAlignment="1" applyProtection="1">
      <alignment horizontal="right" vertical="center"/>
      <protection locked="0"/>
    </xf>
    <xf numFmtId="0" fontId="41" fillId="4" borderId="18" xfId="0" applyFont="1" applyFill="1" applyBorder="1" applyAlignment="1">
      <alignment horizontal="center" vertical="center" textRotation="180"/>
    </xf>
    <xf numFmtId="0" fontId="69" fillId="19" borderId="19" xfId="0" applyFont="1" applyFill="1" applyBorder="1" applyAlignment="1">
      <alignment horizontal="center" vertical="center" textRotation="180"/>
    </xf>
    <xf numFmtId="0" fontId="0" fillId="19" borderId="19" xfId="0" applyFill="1" applyBorder="1" applyAlignment="1">
      <alignment horizontal="center" vertical="center" wrapText="1" shrinkToFit="1"/>
    </xf>
    <xf numFmtId="169" fontId="56" fillId="19" borderId="19" xfId="0" applyNumberFormat="1" applyFont="1" applyFill="1" applyBorder="1" applyAlignment="1">
      <alignment horizontal="center" vertical="center"/>
    </xf>
    <xf numFmtId="0" fontId="0" fillId="19" borderId="18" xfId="0" applyFill="1" applyBorder="1" applyAlignment="1" applyProtection="1">
      <alignment horizontal="center" vertical="center"/>
      <protection locked="0"/>
    </xf>
    <xf numFmtId="0" fontId="66" fillId="19" borderId="13" xfId="0" applyFont="1" applyFill="1" applyBorder="1" applyAlignment="1">
      <alignment horizontal="center" vertical="center" wrapText="1"/>
    </xf>
    <xf numFmtId="164" fontId="0" fillId="19" borderId="19" xfId="493" applyFont="1" applyFill="1" applyBorder="1" applyAlignment="1" applyProtection="1">
      <alignment horizontal="center" vertical="center"/>
    </xf>
    <xf numFmtId="0" fontId="41" fillId="4" borderId="14" xfId="0" applyFont="1" applyFill="1" applyBorder="1" applyAlignment="1">
      <alignment horizontal="center" vertical="center" textRotation="255"/>
    </xf>
    <xf numFmtId="0" fontId="41" fillId="0" borderId="14" xfId="0" applyFont="1" applyBorder="1" applyAlignment="1">
      <alignment horizontal="center" vertical="center" textRotation="255"/>
    </xf>
    <xf numFmtId="169" fontId="56" fillId="0" borderId="0" xfId="0" applyNumberFormat="1" applyFont="1" applyAlignment="1">
      <alignment horizontal="center" vertical="center"/>
    </xf>
    <xf numFmtId="0" fontId="41" fillId="4" borderId="14" xfId="0" applyFont="1" applyFill="1" applyBorder="1" applyAlignment="1">
      <alignment horizontal="center" vertical="center" textRotation="180"/>
    </xf>
    <xf numFmtId="0" fontId="69" fillId="19" borderId="0" xfId="0" applyFont="1" applyFill="1" applyAlignment="1">
      <alignment horizontal="center" vertical="center" textRotation="180"/>
    </xf>
    <xf numFmtId="0" fontId="41" fillId="0" borderId="15" xfId="0" applyFont="1" applyBorder="1" applyAlignment="1">
      <alignment horizontal="center" vertical="center" textRotation="255"/>
    </xf>
    <xf numFmtId="0" fontId="36" fillId="4" borderId="8" xfId="0" applyFont="1" applyFill="1" applyBorder="1" applyAlignment="1">
      <alignment horizontal="center" vertical="center"/>
    </xf>
    <xf numFmtId="169" fontId="56" fillId="0" borderId="8" xfId="0" applyNumberFormat="1" applyFont="1" applyBorder="1" applyAlignment="1">
      <alignment horizontal="center" vertical="center"/>
    </xf>
    <xf numFmtId="0" fontId="69" fillId="4" borderId="0" xfId="0" applyFont="1" applyFill="1" applyAlignment="1">
      <alignment horizontal="center" vertical="center" textRotation="90"/>
    </xf>
    <xf numFmtId="0" fontId="0" fillId="4" borderId="14" xfId="0" applyFill="1" applyBorder="1" applyAlignment="1" applyProtection="1">
      <alignment horizontal="center" vertical="center"/>
      <protection locked="0"/>
    </xf>
    <xf numFmtId="0" fontId="0" fillId="4" borderId="24" xfId="0" applyFill="1" applyBorder="1" applyAlignment="1" applyProtection="1">
      <alignment horizontal="center" vertical="center"/>
      <protection locked="0"/>
    </xf>
    <xf numFmtId="0" fontId="0" fillId="4" borderId="16" xfId="0" applyFill="1" applyBorder="1" applyAlignment="1" applyProtection="1">
      <alignment horizontal="center" vertical="center"/>
      <protection locked="0"/>
    </xf>
    <xf numFmtId="0" fontId="0" fillId="37" borderId="0" xfId="0" applyFill="1"/>
    <xf numFmtId="0" fontId="57" fillId="37" borderId="0" xfId="0" applyFont="1" applyFill="1" applyAlignment="1">
      <alignment horizontal="center" vertical="center"/>
    </xf>
    <xf numFmtId="0" fontId="36" fillId="37" borderId="12" xfId="0" applyFont="1" applyFill="1" applyBorder="1" applyAlignment="1">
      <alignment vertical="center"/>
    </xf>
    <xf numFmtId="0" fontId="36" fillId="37" borderId="0" xfId="0" applyFont="1" applyFill="1" applyAlignment="1">
      <alignment vertical="center"/>
    </xf>
    <xf numFmtId="0" fontId="0" fillId="37" borderId="0" xfId="0" applyFill="1" applyAlignment="1">
      <alignment horizontal="center" vertical="center"/>
    </xf>
    <xf numFmtId="0" fontId="20" fillId="37" borderId="19" xfId="0" applyFont="1" applyFill="1" applyBorder="1" applyAlignment="1">
      <alignment horizontal="center" vertical="center"/>
    </xf>
    <xf numFmtId="0" fontId="20" fillId="37" borderId="0" xfId="0" applyFont="1" applyFill="1" applyAlignment="1">
      <alignment horizontal="center" vertical="center"/>
    </xf>
    <xf numFmtId="0" fontId="20" fillId="37" borderId="8" xfId="0" applyFont="1" applyFill="1" applyBorder="1" applyAlignment="1">
      <alignment horizontal="center" vertical="center"/>
    </xf>
    <xf numFmtId="1" fontId="8" fillId="0" borderId="0" xfId="0" applyNumberFormat="1" applyFont="1" applyAlignment="1">
      <alignment horizontal="center"/>
    </xf>
    <xf numFmtId="1" fontId="13" fillId="0" borderId="4" xfId="500" applyNumberFormat="1" applyFont="1" applyBorder="1" applyAlignment="1">
      <alignment horizontal="center" vertical="center" textRotation="90"/>
    </xf>
    <xf numFmtId="1" fontId="0" fillId="26" borderId="4" xfId="494" applyNumberFormat="1" applyFont="1" applyFill="1" applyBorder="1" applyProtection="1">
      <protection locked="0"/>
    </xf>
    <xf numFmtId="0" fontId="13" fillId="26" borderId="21" xfId="0" applyFont="1" applyFill="1" applyBorder="1" applyAlignment="1">
      <alignment horizontal="center" vertical="center"/>
    </xf>
    <xf numFmtId="0" fontId="13" fillId="26" borderId="12" xfId="0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38" borderId="0" xfId="0" applyFill="1"/>
    <xf numFmtId="0" fontId="57" fillId="38" borderId="0" xfId="0" applyFont="1" applyFill="1" applyAlignment="1">
      <alignment horizontal="center" vertical="center"/>
    </xf>
    <xf numFmtId="0" fontId="36" fillId="38" borderId="12" xfId="0" applyFont="1" applyFill="1" applyBorder="1" applyAlignment="1">
      <alignment vertical="center"/>
    </xf>
    <xf numFmtId="0" fontId="36" fillId="38" borderId="0" xfId="0" applyFont="1" applyFill="1" applyAlignment="1">
      <alignment vertical="center"/>
    </xf>
    <xf numFmtId="0" fontId="0" fillId="38" borderId="0" xfId="0" applyFill="1" applyAlignment="1">
      <alignment horizontal="center" vertical="center"/>
    </xf>
    <xf numFmtId="0" fontId="20" fillId="38" borderId="19" xfId="0" applyFont="1" applyFill="1" applyBorder="1" applyAlignment="1">
      <alignment horizontal="center" vertical="center"/>
    </xf>
    <xf numFmtId="0" fontId="20" fillId="38" borderId="0" xfId="0" applyFont="1" applyFill="1" applyAlignment="1">
      <alignment horizontal="center" vertical="center"/>
    </xf>
    <xf numFmtId="0" fontId="20" fillId="38" borderId="8" xfId="0" applyFont="1" applyFill="1" applyBorder="1" applyAlignment="1">
      <alignment horizontal="center" vertical="center"/>
    </xf>
    <xf numFmtId="0" fontId="36" fillId="37" borderId="12" xfId="0" applyFont="1" applyFill="1" applyBorder="1" applyAlignment="1">
      <alignment horizontal="center" vertical="center"/>
    </xf>
    <xf numFmtId="0" fontId="30" fillId="0" borderId="0" xfId="0" applyFont="1"/>
    <xf numFmtId="0" fontId="0" fillId="0" borderId="15" xfId="0" applyBorder="1" applyAlignment="1">
      <alignment horizontal="center" vertical="center"/>
    </xf>
    <xf numFmtId="0" fontId="20" fillId="30" borderId="8" xfId="0" applyFont="1" applyFill="1" applyBorder="1" applyAlignment="1">
      <alignment horizontal="center" vertical="center" wrapText="1"/>
    </xf>
    <xf numFmtId="0" fontId="20" fillId="36" borderId="8" xfId="0" applyFont="1" applyFill="1" applyBorder="1" applyAlignment="1">
      <alignment horizontal="center" vertical="center" wrapText="1"/>
    </xf>
    <xf numFmtId="0" fontId="20" fillId="20" borderId="8" xfId="0" applyFont="1" applyFill="1" applyBorder="1" applyAlignment="1">
      <alignment horizontal="center" vertical="center" wrapText="1"/>
    </xf>
    <xf numFmtId="0" fontId="20" fillId="22" borderId="8" xfId="0" applyFont="1" applyFill="1" applyBorder="1" applyAlignment="1">
      <alignment horizontal="center" vertical="center" wrapText="1"/>
    </xf>
    <xf numFmtId="0" fontId="19" fillId="18" borderId="8" xfId="0" applyFont="1" applyFill="1" applyBorder="1" applyAlignment="1">
      <alignment horizontal="center" vertical="center" wrapText="1"/>
    </xf>
    <xf numFmtId="0" fontId="13" fillId="27" borderId="0" xfId="0" applyFont="1" applyFill="1" applyAlignment="1">
      <alignment horizontal="center" vertical="center"/>
    </xf>
    <xf numFmtId="0" fontId="60" fillId="27" borderId="0" xfId="0" applyFont="1" applyFill="1" applyAlignment="1">
      <alignment horizontal="center" vertical="center"/>
    </xf>
    <xf numFmtId="0" fontId="46" fillId="2" borderId="21" xfId="0" applyFont="1" applyFill="1" applyBorder="1" applyAlignment="1">
      <alignment horizontal="center" vertical="center" wrapText="1"/>
    </xf>
    <xf numFmtId="0" fontId="0" fillId="30" borderId="12" xfId="0" applyFill="1" applyBorder="1" applyAlignment="1">
      <alignment horizontal="center" vertical="center" wrapText="1"/>
    </xf>
    <xf numFmtId="0" fontId="20" fillId="20" borderId="12" xfId="0" applyFont="1" applyFill="1" applyBorder="1" applyAlignment="1">
      <alignment horizontal="center" vertical="center"/>
    </xf>
    <xf numFmtId="0" fontId="70" fillId="2" borderId="12" xfId="0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20" fillId="0" borderId="8" xfId="0" applyFont="1" applyBorder="1" applyAlignment="1">
      <alignment horizontal="center"/>
    </xf>
    <xf numFmtId="164" fontId="13" fillId="0" borderId="0" xfId="0" applyNumberFormat="1" applyFont="1" applyAlignment="1">
      <alignment horizontal="center" vertical="center"/>
    </xf>
    <xf numFmtId="0" fontId="5" fillId="0" borderId="0" xfId="0" applyFont="1"/>
    <xf numFmtId="0" fontId="19" fillId="35" borderId="12" xfId="0" applyFont="1" applyFill="1" applyBorder="1" applyAlignment="1">
      <alignment horizontal="center" vertical="center" wrapText="1"/>
    </xf>
    <xf numFmtId="0" fontId="70" fillId="4" borderId="0" xfId="0" applyFont="1" applyFill="1" applyAlignment="1">
      <alignment horizontal="center" vertical="center" wrapText="1"/>
    </xf>
    <xf numFmtId="0" fontId="0" fillId="4" borderId="14" xfId="0" applyFill="1" applyBorder="1" applyAlignment="1">
      <alignment horizontal="center" vertical="center"/>
    </xf>
    <xf numFmtId="0" fontId="0" fillId="0" borderId="8" xfId="0" applyBorder="1" applyAlignment="1">
      <alignment horizontal="right" vertical="center"/>
    </xf>
    <xf numFmtId="0" fontId="19" fillId="4" borderId="14" xfId="0" applyFont="1" applyFill="1" applyBorder="1" applyAlignment="1">
      <alignment horizontal="center" vertical="center" wrapText="1"/>
    </xf>
    <xf numFmtId="0" fontId="13" fillId="0" borderId="19" xfId="0" applyFont="1" applyBorder="1" applyAlignment="1">
      <alignment horizontal="left" vertical="center"/>
    </xf>
    <xf numFmtId="0" fontId="0" fillId="0" borderId="15" xfId="0" applyBorder="1" applyAlignment="1">
      <alignment horizontal="center" vertical="center" wrapText="1"/>
    </xf>
    <xf numFmtId="0" fontId="13" fillId="26" borderId="12" xfId="0" applyFont="1" applyFill="1" applyBorder="1" applyAlignment="1">
      <alignment horizontal="right" vertical="center"/>
    </xf>
    <xf numFmtId="0" fontId="0" fillId="24" borderId="12" xfId="0" applyFill="1" applyBorder="1" applyAlignment="1">
      <alignment horizontal="center" vertical="center"/>
    </xf>
    <xf numFmtId="0" fontId="0" fillId="39" borderId="0" xfId="0" applyFill="1"/>
    <xf numFmtId="0" fontId="17" fillId="39" borderId="0" xfId="0" applyFont="1" applyFill="1"/>
    <xf numFmtId="0" fontId="57" fillId="39" borderId="0" xfId="0" applyFont="1" applyFill="1" applyAlignment="1">
      <alignment horizontal="center" vertical="center"/>
    </xf>
    <xf numFmtId="0" fontId="0" fillId="39" borderId="12" xfId="0" applyFill="1" applyBorder="1" applyAlignment="1">
      <alignment horizontal="center" vertical="center"/>
    </xf>
    <xf numFmtId="0" fontId="0" fillId="39" borderId="0" xfId="0" applyFill="1" applyAlignment="1">
      <alignment horizontal="center" vertical="center"/>
    </xf>
    <xf numFmtId="0" fontId="20" fillId="39" borderId="19" xfId="0" applyFont="1" applyFill="1" applyBorder="1" applyAlignment="1">
      <alignment horizontal="center" vertical="center"/>
    </xf>
    <xf numFmtId="0" fontId="20" fillId="39" borderId="0" xfId="0" applyFont="1" applyFill="1" applyAlignment="1">
      <alignment horizontal="center" vertical="center"/>
    </xf>
    <xf numFmtId="0" fontId="20" fillId="39" borderId="8" xfId="0" applyFont="1" applyFill="1" applyBorder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70" fillId="0" borderId="4" xfId="500" applyNumberFormat="1" applyFont="1" applyBorder="1" applyAlignment="1">
      <alignment horizontal="center" vertical="center"/>
    </xf>
    <xf numFmtId="1" fontId="19" fillId="0" borderId="4" xfId="500" applyNumberFormat="1" applyFont="1" applyBorder="1" applyAlignment="1">
      <alignment horizontal="center" vertical="center"/>
    </xf>
    <xf numFmtId="0" fontId="41" fillId="4" borderId="0" xfId="0" applyFont="1" applyFill="1" applyAlignment="1">
      <alignment horizontal="center" vertical="center" textRotation="180"/>
    </xf>
    <xf numFmtId="0" fontId="21" fillId="4" borderId="24" xfId="0" applyFont="1" applyFill="1" applyBorder="1" applyAlignment="1" applyProtection="1">
      <alignment horizontal="center" vertical="center" wrapText="1" shrinkToFit="1"/>
      <protection locked="0"/>
    </xf>
    <xf numFmtId="0" fontId="18" fillId="4" borderId="0" xfId="0" applyFont="1" applyFill="1" applyAlignment="1" applyProtection="1">
      <alignment horizontal="center" vertical="center"/>
      <protection locked="0"/>
    </xf>
    <xf numFmtId="0" fontId="21" fillId="4" borderId="24" xfId="0" applyFont="1" applyFill="1" applyBorder="1" applyAlignment="1" applyProtection="1">
      <alignment horizontal="center" vertical="center"/>
      <protection locked="0"/>
    </xf>
    <xf numFmtId="0" fontId="21" fillId="4" borderId="0" xfId="0" applyFont="1" applyFill="1" applyAlignment="1" applyProtection="1">
      <alignment horizontal="center" vertical="center" wrapText="1" shrinkToFit="1"/>
      <protection locked="0"/>
    </xf>
    <xf numFmtId="0" fontId="0" fillId="4" borderId="16" xfId="0" applyFill="1" applyBorder="1" applyAlignment="1">
      <alignment horizontal="center" vertical="center"/>
    </xf>
    <xf numFmtId="0" fontId="20" fillId="4" borderId="14" xfId="0" applyFont="1" applyFill="1" applyBorder="1" applyAlignment="1">
      <alignment vertical="center"/>
    </xf>
    <xf numFmtId="0" fontId="30" fillId="4" borderId="14" xfId="0" applyFont="1" applyFill="1" applyBorder="1" applyAlignment="1">
      <alignment vertical="center" wrapText="1"/>
    </xf>
    <xf numFmtId="0" fontId="0" fillId="4" borderId="4" xfId="0" applyFill="1" applyBorder="1" applyAlignment="1">
      <alignment horizontal="center" vertical="center"/>
    </xf>
    <xf numFmtId="0" fontId="19" fillId="29" borderId="22" xfId="0" applyFont="1" applyFill="1" applyBorder="1" applyAlignment="1">
      <alignment horizontal="center" vertical="center" wrapText="1"/>
    </xf>
    <xf numFmtId="164" fontId="13" fillId="26" borderId="12" xfId="0" applyNumberFormat="1" applyFont="1" applyFill="1" applyBorder="1" applyAlignment="1">
      <alignment horizontal="center" vertical="center"/>
    </xf>
    <xf numFmtId="169" fontId="56" fillId="4" borderId="16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 wrapText="1"/>
    </xf>
    <xf numFmtId="0" fontId="20" fillId="19" borderId="4" xfId="0" applyFont="1" applyFill="1" applyBorder="1" applyAlignment="1">
      <alignment horizontal="center" vertical="center"/>
    </xf>
    <xf numFmtId="0" fontId="19" fillId="40" borderId="8" xfId="0" applyFont="1" applyFill="1" applyBorder="1" applyAlignment="1">
      <alignment horizontal="center" vertical="center" wrapText="1"/>
    </xf>
    <xf numFmtId="0" fontId="71" fillId="0" borderId="0" xfId="0" applyFont="1" applyAlignment="1">
      <alignment horizontal="center"/>
    </xf>
    <xf numFmtId="164" fontId="0" fillId="0" borderId="0" xfId="493" applyFont="1" applyBorder="1" applyAlignment="1" applyProtection="1">
      <alignment horizontal="center" vertical="center"/>
    </xf>
    <xf numFmtId="0" fontId="36" fillId="4" borderId="0" xfId="0" applyFont="1" applyFill="1" applyAlignment="1" applyProtection="1">
      <alignment horizontal="center" vertical="center"/>
      <protection locked="0"/>
    </xf>
    <xf numFmtId="0" fontId="0" fillId="4" borderId="0" xfId="0" applyFill="1"/>
    <xf numFmtId="0" fontId="19" fillId="0" borderId="0" xfId="493" applyNumberFormat="1" applyFont="1" applyBorder="1" applyAlignment="1" applyProtection="1">
      <alignment horizontal="center" vertical="center"/>
    </xf>
    <xf numFmtId="0" fontId="0" fillId="4" borderId="0" xfId="0" applyFill="1" applyAlignment="1">
      <alignment horizontal="right" vertical="center"/>
    </xf>
    <xf numFmtId="0" fontId="19" fillId="4" borderId="0" xfId="0" applyFont="1" applyFill="1" applyAlignment="1">
      <alignment horizontal="center" vertical="center"/>
    </xf>
    <xf numFmtId="164" fontId="13" fillId="4" borderId="14" xfId="0" applyNumberFormat="1" applyFont="1" applyFill="1" applyBorder="1" applyAlignment="1">
      <alignment horizontal="center" vertical="center"/>
    </xf>
    <xf numFmtId="0" fontId="66" fillId="0" borderId="14" xfId="0" applyFont="1" applyBorder="1" applyAlignment="1">
      <alignment horizontal="center" vertical="center" wrapText="1"/>
    </xf>
    <xf numFmtId="0" fontId="66" fillId="19" borderId="14" xfId="0" applyFont="1" applyFill="1" applyBorder="1" applyAlignment="1">
      <alignment horizontal="center" vertical="center" wrapText="1"/>
    </xf>
    <xf numFmtId="164" fontId="0" fillId="4" borderId="14" xfId="493" applyFont="1" applyFill="1" applyBorder="1" applyAlignment="1" applyProtection="1">
      <alignment horizontal="center" vertical="center"/>
    </xf>
    <xf numFmtId="164" fontId="0" fillId="19" borderId="14" xfId="493" applyFont="1" applyFill="1" applyBorder="1" applyAlignment="1" applyProtection="1">
      <alignment horizontal="center" vertical="center"/>
    </xf>
    <xf numFmtId="164" fontId="0" fillId="4" borderId="15" xfId="493" applyFont="1" applyFill="1" applyBorder="1" applyAlignment="1" applyProtection="1">
      <alignment horizontal="center" vertical="center"/>
    </xf>
    <xf numFmtId="0" fontId="66" fillId="4" borderId="14" xfId="0" applyFont="1" applyFill="1" applyBorder="1" applyAlignment="1">
      <alignment horizontal="center" vertical="center" wrapText="1"/>
    </xf>
    <xf numFmtId="0" fontId="66" fillId="4" borderId="0" xfId="0" applyFont="1" applyFill="1" applyAlignment="1">
      <alignment horizontal="center" vertical="center" wrapText="1"/>
    </xf>
    <xf numFmtId="0" fontId="0" fillId="0" borderId="15" xfId="500" applyNumberFormat="1" applyFont="1" applyBorder="1" applyAlignment="1">
      <alignment horizontal="center" vertical="center"/>
    </xf>
    <xf numFmtId="0" fontId="64" fillId="4" borderId="0" xfId="0" applyFont="1" applyFill="1" applyAlignment="1">
      <alignment horizontal="right"/>
    </xf>
    <xf numFmtId="0" fontId="64" fillId="4" borderId="0" xfId="0" applyFont="1" applyFill="1" applyAlignment="1">
      <alignment horizontal="left"/>
    </xf>
    <xf numFmtId="0" fontId="20" fillId="19" borderId="21" xfId="0" applyFont="1" applyFill="1" applyBorder="1" applyAlignment="1">
      <alignment horizontal="center" vertical="center"/>
    </xf>
    <xf numFmtId="0" fontId="18" fillId="4" borderId="24" xfId="0" applyFont="1" applyFill="1" applyBorder="1" applyAlignment="1" applyProtection="1">
      <alignment horizontal="center" vertical="center"/>
      <protection locked="0"/>
    </xf>
    <xf numFmtId="164" fontId="13" fillId="4" borderId="0" xfId="0" applyNumberFormat="1" applyFont="1" applyFill="1" applyAlignment="1">
      <alignment horizontal="center" vertical="center"/>
    </xf>
    <xf numFmtId="0" fontId="20" fillId="40" borderId="12" xfId="0" applyFont="1" applyFill="1" applyBorder="1" applyAlignment="1">
      <alignment horizontal="center" vertical="center" wrapText="1"/>
    </xf>
    <xf numFmtId="0" fontId="60" fillId="20" borderId="12" xfId="0" applyFont="1" applyFill="1" applyBorder="1" applyAlignment="1">
      <alignment vertical="center" wrapText="1"/>
    </xf>
    <xf numFmtId="0" fontId="30" fillId="4" borderId="0" xfId="0" applyFont="1" applyFill="1" applyAlignment="1">
      <alignment horizontal="center" vertical="center" wrapText="1"/>
    </xf>
    <xf numFmtId="0" fontId="66" fillId="19" borderId="14" xfId="0" applyFont="1" applyFill="1" applyBorder="1" applyAlignment="1" applyProtection="1">
      <alignment horizontal="center" vertical="center" wrapText="1"/>
      <protection locked="0"/>
    </xf>
    <xf numFmtId="0" fontId="66" fillId="4" borderId="14" xfId="0" applyFont="1" applyFill="1" applyBorder="1" applyAlignment="1" applyProtection="1">
      <alignment horizontal="center" vertical="center" wrapText="1"/>
      <protection locked="0"/>
    </xf>
    <xf numFmtId="0" fontId="66" fillId="19" borderId="0" xfId="0" applyFont="1" applyFill="1" applyAlignment="1" applyProtection="1">
      <alignment horizontal="center" vertical="center" wrapText="1"/>
      <protection locked="0"/>
    </xf>
    <xf numFmtId="0" fontId="66" fillId="4" borderId="0" xfId="0" applyFont="1" applyFill="1" applyAlignment="1" applyProtection="1">
      <alignment horizontal="center" vertical="center" wrapText="1"/>
      <protection locked="0"/>
    </xf>
    <xf numFmtId="0" fontId="69" fillId="4" borderId="8" xfId="0" applyFont="1" applyFill="1" applyBorder="1" applyAlignment="1">
      <alignment horizontal="center" vertical="center" textRotation="90"/>
    </xf>
    <xf numFmtId="169" fontId="56" fillId="4" borderId="17" xfId="0" applyNumberFormat="1" applyFont="1" applyFill="1" applyBorder="1" applyAlignment="1">
      <alignment horizontal="center" vertical="center"/>
    </xf>
    <xf numFmtId="0" fontId="0" fillId="4" borderId="15" xfId="0" applyFill="1" applyBorder="1" applyAlignment="1" applyProtection="1">
      <alignment horizontal="center" vertical="center"/>
      <protection locked="0"/>
    </xf>
    <xf numFmtId="0" fontId="0" fillId="4" borderId="23" xfId="0" applyFill="1" applyBorder="1" applyAlignment="1" applyProtection="1">
      <alignment horizontal="center" vertical="center"/>
      <protection locked="0"/>
    </xf>
    <xf numFmtId="0" fontId="0" fillId="4" borderId="8" xfId="0" applyFill="1" applyBorder="1" applyAlignment="1" applyProtection="1">
      <alignment horizontal="center" vertical="center"/>
      <protection locked="0"/>
    </xf>
    <xf numFmtId="0" fontId="0" fillId="4" borderId="17" xfId="0" applyFill="1" applyBorder="1" applyAlignment="1" applyProtection="1">
      <alignment horizontal="center" vertical="center"/>
      <protection locked="0"/>
    </xf>
    <xf numFmtId="0" fontId="66" fillId="4" borderId="8" xfId="0" applyFont="1" applyFill="1" applyBorder="1" applyAlignment="1" applyProtection="1">
      <alignment horizontal="center" vertical="center" wrapText="1"/>
      <protection locked="0"/>
    </xf>
    <xf numFmtId="0" fontId="0" fillId="4" borderId="17" xfId="0" applyFill="1" applyBorder="1" applyAlignment="1">
      <alignment horizontal="center" vertical="center"/>
    </xf>
    <xf numFmtId="0" fontId="41" fillId="4" borderId="0" xfId="0" applyFont="1" applyFill="1" applyAlignment="1" applyProtection="1">
      <alignment horizontal="center" vertical="center"/>
      <protection locked="0"/>
    </xf>
    <xf numFmtId="0" fontId="36" fillId="4" borderId="19" xfId="0" applyFont="1" applyFill="1" applyBorder="1" applyAlignment="1">
      <alignment horizontal="center" vertical="center"/>
    </xf>
    <xf numFmtId="0" fontId="0" fillId="4" borderId="13" xfId="0" applyFill="1" applyBorder="1" applyAlignment="1" applyProtection="1">
      <alignment horizontal="center" vertical="center"/>
      <protection locked="0"/>
    </xf>
    <xf numFmtId="0" fontId="0" fillId="4" borderId="20" xfId="0" applyFill="1" applyBorder="1" applyAlignment="1">
      <alignment horizontal="center" vertical="center"/>
    </xf>
    <xf numFmtId="169" fontId="56" fillId="4" borderId="8" xfId="0" applyNumberFormat="1" applyFont="1" applyFill="1" applyBorder="1" applyAlignment="1">
      <alignment horizontal="center" vertical="center"/>
    </xf>
    <xf numFmtId="0" fontId="66" fillId="4" borderId="15" xfId="0" applyFont="1" applyFill="1" applyBorder="1" applyAlignment="1">
      <alignment horizontal="center" vertical="center" wrapText="1"/>
    </xf>
    <xf numFmtId="168" fontId="0" fillId="0" borderId="0" xfId="0" applyNumberFormat="1" applyAlignment="1">
      <alignment horizontal="center"/>
    </xf>
    <xf numFmtId="0" fontId="18" fillId="19" borderId="24" xfId="0" applyFont="1" applyFill="1" applyBorder="1" applyAlignment="1" applyProtection="1">
      <alignment horizontal="center" vertical="center"/>
      <protection locked="0"/>
    </xf>
    <xf numFmtId="169" fontId="0" fillId="19" borderId="14" xfId="0" applyNumberForma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0" fillId="41" borderId="0" xfId="0" applyFont="1" applyFill="1" applyAlignment="1">
      <alignment horizontal="center" vertical="center"/>
    </xf>
    <xf numFmtId="169" fontId="0" fillId="4" borderId="14" xfId="0" applyNumberForma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48" fillId="4" borderId="24" xfId="0" applyFont="1" applyFill="1" applyBorder="1" applyAlignment="1" applyProtection="1">
      <alignment horizontal="center" vertical="center"/>
      <protection locked="0"/>
    </xf>
    <xf numFmtId="0" fontId="21" fillId="19" borderId="14" xfId="0" applyFont="1" applyFill="1" applyBorder="1" applyAlignment="1" applyProtection="1">
      <alignment horizontal="center" vertical="center" wrapText="1" shrinkToFit="1"/>
      <protection locked="0"/>
    </xf>
    <xf numFmtId="0" fontId="18" fillId="19" borderId="14" xfId="0" applyFont="1" applyFill="1" applyBorder="1" applyAlignment="1" applyProtection="1">
      <alignment horizontal="center" vertical="center"/>
      <protection locked="0"/>
    </xf>
    <xf numFmtId="0" fontId="21" fillId="19" borderId="14" xfId="0" applyFont="1" applyFill="1" applyBorder="1" applyAlignment="1" applyProtection="1">
      <alignment horizontal="center" vertical="center"/>
      <protection locked="0"/>
    </xf>
    <xf numFmtId="0" fontId="48" fillId="19" borderId="14" xfId="0" applyFont="1" applyFill="1" applyBorder="1" applyAlignment="1" applyProtection="1">
      <alignment horizontal="center" vertical="center"/>
      <protection locked="0"/>
    </xf>
    <xf numFmtId="0" fontId="8" fillId="0" borderId="24" xfId="0" applyFont="1" applyBorder="1" applyAlignment="1">
      <alignment horizontal="center" vertical="center"/>
    </xf>
    <xf numFmtId="0" fontId="20" fillId="41" borderId="8" xfId="0" applyFont="1" applyFill="1" applyBorder="1" applyAlignment="1">
      <alignment horizontal="center" vertical="center"/>
    </xf>
    <xf numFmtId="0" fontId="41" fillId="4" borderId="8" xfId="0" applyFont="1" applyFill="1" applyBorder="1" applyAlignment="1">
      <alignment horizontal="center" vertical="center" textRotation="180"/>
    </xf>
    <xf numFmtId="0" fontId="20" fillId="4" borderId="8" xfId="0" applyFont="1" applyFill="1" applyBorder="1" applyAlignment="1">
      <alignment horizontal="center" vertical="center" wrapText="1"/>
    </xf>
    <xf numFmtId="0" fontId="20" fillId="4" borderId="8" xfId="0" applyFont="1" applyFill="1" applyBorder="1" applyAlignment="1">
      <alignment horizontal="center" vertical="center"/>
    </xf>
    <xf numFmtId="169" fontId="56" fillId="4" borderId="8" xfId="0" applyNumberFormat="1" applyFont="1" applyFill="1" applyBorder="1" applyAlignment="1">
      <alignment horizontal="center" vertical="center" wrapText="1" shrinkToFit="1"/>
    </xf>
    <xf numFmtId="0" fontId="21" fillId="4" borderId="23" xfId="0" applyFont="1" applyFill="1" applyBorder="1" applyAlignment="1" applyProtection="1">
      <alignment horizontal="center" vertical="center" wrapText="1" shrinkToFit="1"/>
      <protection locked="0"/>
    </xf>
    <xf numFmtId="0" fontId="18" fillId="4" borderId="8" xfId="0" applyFont="1" applyFill="1" applyBorder="1" applyAlignment="1" applyProtection="1">
      <alignment horizontal="center" vertical="center"/>
      <protection locked="0"/>
    </xf>
    <xf numFmtId="0" fontId="21" fillId="4" borderId="23" xfId="0" applyFont="1" applyFill="1" applyBorder="1" applyAlignment="1" applyProtection="1">
      <alignment horizontal="center" vertical="center"/>
      <protection locked="0"/>
    </xf>
    <xf numFmtId="0" fontId="21" fillId="4" borderId="8" xfId="0" applyFont="1" applyFill="1" applyBorder="1" applyAlignment="1" applyProtection="1">
      <alignment horizontal="center" vertical="center" wrapText="1" shrinkToFit="1"/>
      <protection locked="0"/>
    </xf>
    <xf numFmtId="0" fontId="48" fillId="4" borderId="23" xfId="0" applyFont="1" applyFill="1" applyBorder="1" applyAlignment="1" applyProtection="1">
      <alignment horizontal="center" vertical="center"/>
      <protection locked="0"/>
    </xf>
    <xf numFmtId="169" fontId="0" fillId="4" borderId="8" xfId="0" applyNumberFormat="1" applyFill="1" applyBorder="1" applyAlignment="1">
      <alignment horizontal="center" vertical="center"/>
    </xf>
    <xf numFmtId="0" fontId="0" fillId="24" borderId="0" xfId="0" applyFill="1" applyAlignment="1">
      <alignment horizontal="center" vertical="center" wrapText="1"/>
    </xf>
    <xf numFmtId="0" fontId="41" fillId="4" borderId="19" xfId="0" applyFont="1" applyFill="1" applyBorder="1" applyAlignment="1">
      <alignment horizontal="center" vertical="center" textRotation="180"/>
    </xf>
    <xf numFmtId="0" fontId="20" fillId="4" borderId="19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/>
    </xf>
    <xf numFmtId="169" fontId="56" fillId="4" borderId="19" xfId="0" applyNumberFormat="1" applyFont="1" applyFill="1" applyBorder="1" applyAlignment="1">
      <alignment horizontal="center" vertical="center" wrapText="1" shrinkToFit="1"/>
    </xf>
    <xf numFmtId="0" fontId="21" fillId="4" borderId="13" xfId="0" applyFont="1" applyFill="1" applyBorder="1" applyAlignment="1" applyProtection="1">
      <alignment horizontal="center" vertical="center" wrapText="1" shrinkToFit="1"/>
      <protection locked="0"/>
    </xf>
    <xf numFmtId="0" fontId="18" fillId="4" borderId="19" xfId="0" applyFont="1" applyFill="1" applyBorder="1" applyAlignment="1" applyProtection="1">
      <alignment horizontal="center" vertical="center"/>
      <protection locked="0"/>
    </xf>
    <xf numFmtId="0" fontId="21" fillId="4" borderId="13" xfId="0" applyFont="1" applyFill="1" applyBorder="1" applyAlignment="1" applyProtection="1">
      <alignment horizontal="center" vertical="center"/>
      <protection locked="0"/>
    </xf>
    <xf numFmtId="0" fontId="21" fillId="4" borderId="19" xfId="0" applyFont="1" applyFill="1" applyBorder="1" applyAlignment="1" applyProtection="1">
      <alignment horizontal="center" vertical="center" wrapText="1" shrinkToFit="1"/>
      <protection locked="0"/>
    </xf>
    <xf numFmtId="0" fontId="18" fillId="4" borderId="13" xfId="0" applyFont="1" applyFill="1" applyBorder="1" applyAlignment="1" applyProtection="1">
      <alignment horizontal="center" vertical="center"/>
      <protection locked="0"/>
    </xf>
    <xf numFmtId="0" fontId="0" fillId="4" borderId="19" xfId="0" applyFill="1" applyBorder="1" applyAlignment="1" applyProtection="1">
      <alignment horizontal="center" vertical="center"/>
      <protection locked="0"/>
    </xf>
    <xf numFmtId="0" fontId="0" fillId="4" borderId="20" xfId="0" applyFill="1" applyBorder="1" applyAlignment="1" applyProtection="1">
      <alignment horizontal="center" vertical="center"/>
      <protection locked="0"/>
    </xf>
    <xf numFmtId="169" fontId="0" fillId="4" borderId="19" xfId="0" applyNumberFormat="1" applyFill="1" applyBorder="1" applyAlignment="1">
      <alignment horizontal="center" vertical="center"/>
    </xf>
    <xf numFmtId="1" fontId="13" fillId="0" borderId="35" xfId="500" applyNumberFormat="1" applyFont="1" applyBorder="1" applyAlignment="1">
      <alignment horizontal="center" vertical="center"/>
    </xf>
    <xf numFmtId="1" fontId="13" fillId="0" borderId="35" xfId="500" applyNumberFormat="1" applyFont="1" applyBorder="1" applyAlignment="1">
      <alignment horizontal="center" vertical="center" wrapText="1"/>
    </xf>
    <xf numFmtId="0" fontId="8" fillId="0" borderId="0" xfId="0" applyFont="1" applyAlignment="1">
      <alignment textRotation="180"/>
    </xf>
    <xf numFmtId="0" fontId="0" fillId="41" borderId="0" xfId="0" applyFill="1"/>
    <xf numFmtId="0" fontId="8" fillId="39" borderId="0" xfId="0" applyFont="1" applyFill="1"/>
    <xf numFmtId="0" fontId="8" fillId="24" borderId="0" xfId="0" applyFont="1" applyFill="1"/>
    <xf numFmtId="0" fontId="8" fillId="5" borderId="0" xfId="0" applyFont="1" applyFill="1"/>
    <xf numFmtId="0" fontId="8" fillId="37" borderId="0" xfId="0" applyFont="1" applyFill="1"/>
    <xf numFmtId="0" fontId="8" fillId="41" borderId="0" xfId="0" applyFont="1" applyFill="1"/>
    <xf numFmtId="0" fontId="8" fillId="23" borderId="0" xfId="0" applyFont="1" applyFill="1"/>
    <xf numFmtId="0" fontId="57" fillId="41" borderId="0" xfId="0" applyFont="1" applyFill="1" applyAlignment="1">
      <alignment horizontal="center" vertical="center"/>
    </xf>
    <xf numFmtId="0" fontId="0" fillId="37" borderId="12" xfId="0" applyFill="1" applyBorder="1" applyAlignment="1">
      <alignment horizontal="center" vertical="center" wrapText="1"/>
    </xf>
    <xf numFmtId="0" fontId="0" fillId="41" borderId="12" xfId="0" applyFill="1" applyBorder="1" applyAlignment="1">
      <alignment horizontal="center" vertical="center" wrapText="1"/>
    </xf>
    <xf numFmtId="0" fontId="0" fillId="23" borderId="0" xfId="0" applyFill="1" applyAlignment="1">
      <alignment horizontal="center" vertical="center" wrapText="1"/>
    </xf>
    <xf numFmtId="0" fontId="0" fillId="37" borderId="0" xfId="0" applyFill="1" applyAlignment="1">
      <alignment horizontal="center" vertical="center" wrapText="1"/>
    </xf>
    <xf numFmtId="0" fontId="0" fillId="41" borderId="0" xfId="0" applyFill="1" applyAlignment="1">
      <alignment horizontal="center" vertical="center" wrapText="1"/>
    </xf>
    <xf numFmtId="0" fontId="0" fillId="41" borderId="0" xfId="0" applyFill="1" applyAlignment="1">
      <alignment horizontal="center" vertical="center"/>
    </xf>
    <xf numFmtId="0" fontId="0" fillId="23" borderId="8" xfId="0" applyFill="1" applyBorder="1" applyAlignment="1">
      <alignment horizontal="center" vertical="center"/>
    </xf>
    <xf numFmtId="0" fontId="0" fillId="24" borderId="8" xfId="0" applyFill="1" applyBorder="1" applyAlignment="1">
      <alignment horizontal="center" vertical="center"/>
    </xf>
    <xf numFmtId="0" fontId="41" fillId="19" borderId="19" xfId="0" applyFont="1" applyFill="1" applyBorder="1" applyAlignment="1">
      <alignment horizontal="center" vertical="center" textRotation="180"/>
    </xf>
    <xf numFmtId="0" fontId="20" fillId="19" borderId="19" xfId="0" applyFont="1" applyFill="1" applyBorder="1" applyAlignment="1">
      <alignment horizontal="center" vertical="center" wrapText="1"/>
    </xf>
    <xf numFmtId="169" fontId="56" fillId="19" borderId="19" xfId="0" applyNumberFormat="1" applyFont="1" applyFill="1" applyBorder="1" applyAlignment="1">
      <alignment horizontal="center" vertical="center" wrapText="1" shrinkToFit="1"/>
    </xf>
    <xf numFmtId="0" fontId="21" fillId="19" borderId="13" xfId="0" applyFont="1" applyFill="1" applyBorder="1" applyAlignment="1" applyProtection="1">
      <alignment horizontal="center" vertical="center" wrapText="1" shrinkToFit="1"/>
      <protection locked="0"/>
    </xf>
    <xf numFmtId="0" fontId="18" fillId="19" borderId="19" xfId="0" applyFont="1" applyFill="1" applyBorder="1" applyAlignment="1" applyProtection="1">
      <alignment horizontal="center" vertical="center"/>
      <protection locked="0"/>
    </xf>
    <xf numFmtId="0" fontId="21" fillId="19" borderId="13" xfId="0" applyFont="1" applyFill="1" applyBorder="1" applyAlignment="1" applyProtection="1">
      <alignment horizontal="center" vertical="center"/>
      <protection locked="0"/>
    </xf>
    <xf numFmtId="0" fontId="21" fillId="19" borderId="19" xfId="0" applyFont="1" applyFill="1" applyBorder="1" applyAlignment="1" applyProtection="1">
      <alignment horizontal="center" vertical="center" wrapText="1" shrinkToFit="1"/>
      <protection locked="0"/>
    </xf>
    <xf numFmtId="0" fontId="18" fillId="19" borderId="13" xfId="0" applyFont="1" applyFill="1" applyBorder="1" applyAlignment="1" applyProtection="1">
      <alignment horizontal="center" vertical="center"/>
      <protection locked="0"/>
    </xf>
    <xf numFmtId="169" fontId="0" fillId="19" borderId="19" xfId="0" applyNumberFormat="1" applyFill="1" applyBorder="1" applyAlignment="1">
      <alignment horizontal="center" vertical="center"/>
    </xf>
    <xf numFmtId="1" fontId="13" fillId="0" borderId="44" xfId="500" applyNumberFormat="1" applyFont="1" applyBorder="1" applyAlignment="1">
      <alignment horizontal="center" vertical="center"/>
    </xf>
    <xf numFmtId="1" fontId="40" fillId="0" borderId="29" xfId="500" applyNumberFormat="1" applyFont="1" applyBorder="1" applyAlignment="1">
      <alignment horizontal="center" vertical="center" wrapText="1"/>
    </xf>
    <xf numFmtId="0" fontId="2" fillId="19" borderId="4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0" borderId="12" xfId="500" applyNumberFormat="1" applyFont="1" applyBorder="1" applyAlignment="1">
      <alignment horizontal="center" vertical="center"/>
    </xf>
    <xf numFmtId="0" fontId="0" fillId="0" borderId="22" xfId="500" applyNumberFormat="1" applyFont="1" applyBorder="1" applyAlignment="1">
      <alignment horizontal="center" vertical="center"/>
    </xf>
    <xf numFmtId="0" fontId="70" fillId="28" borderId="12" xfId="0" applyFont="1" applyFill="1" applyBorder="1" applyAlignment="1">
      <alignment horizontal="center" vertical="center" wrapText="1"/>
    </xf>
    <xf numFmtId="0" fontId="72" fillId="4" borderId="0" xfId="0" applyFont="1" applyFill="1" applyAlignment="1">
      <alignment horizontal="center" vertical="center" textRotation="90"/>
    </xf>
    <xf numFmtId="0" fontId="72" fillId="19" borderId="0" xfId="0" applyFont="1" applyFill="1" applyAlignment="1">
      <alignment horizontal="center" vertical="center" textRotation="90"/>
    </xf>
    <xf numFmtId="0" fontId="72" fillId="4" borderId="8" xfId="0" applyFont="1" applyFill="1" applyBorder="1" applyAlignment="1">
      <alignment horizontal="center" vertical="center" textRotation="90"/>
    </xf>
    <xf numFmtId="0" fontId="4" fillId="19" borderId="19" xfId="0" applyFont="1" applyFill="1" applyBorder="1" applyAlignment="1">
      <alignment horizontal="center" vertical="center" wrapText="1" shrinkToFit="1"/>
    </xf>
    <xf numFmtId="164" fontId="0" fillId="19" borderId="18" xfId="493" applyFont="1" applyFill="1" applyBorder="1" applyAlignment="1" applyProtection="1">
      <alignment horizontal="center" vertical="center"/>
    </xf>
    <xf numFmtId="0" fontId="66" fillId="19" borderId="24" xfId="0" applyFont="1" applyFill="1" applyBorder="1" applyAlignment="1">
      <alignment horizontal="center" vertical="center" wrapText="1"/>
    </xf>
    <xf numFmtId="0" fontId="4" fillId="19" borderId="0" xfId="0" applyFont="1" applyFill="1" applyAlignment="1">
      <alignment horizontal="center" vertical="center" wrapText="1" shrinkToFit="1"/>
    </xf>
    <xf numFmtId="169" fontId="56" fillId="19" borderId="16" xfId="0" applyNumberFormat="1" applyFont="1" applyFill="1" applyBorder="1" applyAlignment="1">
      <alignment horizontal="center" vertical="center"/>
    </xf>
    <xf numFmtId="0" fontId="69" fillId="19" borderId="19" xfId="0" applyFont="1" applyFill="1" applyBorder="1" applyAlignment="1">
      <alignment horizontal="center" vertical="center" textRotation="90"/>
    </xf>
    <xf numFmtId="0" fontId="66" fillId="19" borderId="18" xfId="0" applyFont="1" applyFill="1" applyBorder="1" applyAlignment="1">
      <alignment horizontal="center" vertical="center" wrapText="1"/>
    </xf>
    <xf numFmtId="0" fontId="21" fillId="4" borderId="15" xfId="0" applyFont="1" applyFill="1" applyBorder="1" applyAlignment="1" applyProtection="1">
      <alignment horizontal="center" vertical="center" wrapText="1" shrinkToFit="1"/>
      <protection locked="0"/>
    </xf>
    <xf numFmtId="0" fontId="18" fillId="4" borderId="15" xfId="0" applyFont="1" applyFill="1" applyBorder="1" applyAlignment="1" applyProtection="1">
      <alignment horizontal="center" vertical="center"/>
      <protection locked="0"/>
    </xf>
    <xf numFmtId="0" fontId="21" fillId="4" borderId="15" xfId="0" applyFont="1" applyFill="1" applyBorder="1" applyAlignment="1" applyProtection="1">
      <alignment horizontal="center" vertical="center"/>
      <protection locked="0"/>
    </xf>
    <xf numFmtId="169" fontId="0" fillId="4" borderId="15" xfId="0" applyNumberFormat="1" applyFill="1" applyBorder="1" applyAlignment="1">
      <alignment horizontal="center" vertical="center"/>
    </xf>
    <xf numFmtId="0" fontId="0" fillId="42" borderId="0" xfId="0" applyFill="1"/>
    <xf numFmtId="2" fontId="0" fillId="0" borderId="0" xfId="0" applyNumberFormat="1" applyAlignment="1">
      <alignment horizontal="center" vertical="center"/>
    </xf>
    <xf numFmtId="2" fontId="0" fillId="0" borderId="19" xfId="0" applyNumberFormat="1" applyBorder="1" applyAlignment="1">
      <alignment horizontal="center" vertical="center"/>
    </xf>
    <xf numFmtId="0" fontId="36" fillId="0" borderId="0" xfId="500" applyNumberFormat="1" applyFont="1" applyAlignment="1">
      <alignment horizontal="left" vertical="center"/>
    </xf>
    <xf numFmtId="1" fontId="43" fillId="0" borderId="22" xfId="500" applyNumberFormat="1" applyFont="1" applyBorder="1" applyAlignment="1">
      <alignment horizontal="center" vertical="center"/>
    </xf>
    <xf numFmtId="0" fontId="40" fillId="0" borderId="4" xfId="500" applyNumberFormat="1" applyFont="1" applyBorder="1" applyAlignment="1">
      <alignment horizontal="center" vertical="center" wrapText="1"/>
    </xf>
    <xf numFmtId="1" fontId="20" fillId="0" borderId="0" xfId="500" applyNumberFormat="1" applyFont="1" applyAlignment="1">
      <alignment horizontal="center" vertical="center"/>
    </xf>
    <xf numFmtId="1" fontId="20" fillId="0" borderId="8" xfId="500" applyNumberFormat="1" applyFont="1" applyBorder="1" applyAlignment="1">
      <alignment horizontal="center" vertical="center"/>
    </xf>
    <xf numFmtId="0" fontId="30" fillId="0" borderId="13" xfId="500" applyNumberFormat="1" applyFont="1" applyBorder="1" applyAlignment="1">
      <alignment horizontal="center" vertical="center"/>
    </xf>
    <xf numFmtId="0" fontId="30" fillId="0" borderId="23" xfId="500" applyNumberFormat="1" applyFont="1" applyBorder="1" applyAlignment="1">
      <alignment horizontal="center" vertical="center"/>
    </xf>
    <xf numFmtId="0" fontId="13" fillId="4" borderId="12" xfId="500" applyNumberFormat="1" applyFont="1" applyFill="1" applyBorder="1" applyAlignment="1">
      <alignment horizontal="left" vertical="center"/>
    </xf>
    <xf numFmtId="0" fontId="36" fillId="26" borderId="18" xfId="0" applyFont="1" applyFill="1" applyBorder="1" applyAlignment="1" applyProtection="1">
      <alignment horizontal="center" vertical="center"/>
      <protection locked="0"/>
    </xf>
    <xf numFmtId="0" fontId="36" fillId="26" borderId="19" xfId="0" applyFont="1" applyFill="1" applyBorder="1" applyAlignment="1" applyProtection="1">
      <alignment horizontal="center" vertical="center"/>
      <protection locked="0"/>
    </xf>
    <xf numFmtId="0" fontId="36" fillId="26" borderId="20" xfId="0" applyFont="1" applyFill="1" applyBorder="1" applyAlignment="1" applyProtection="1">
      <alignment horizontal="center" vertical="center"/>
      <protection locked="0"/>
    </xf>
    <xf numFmtId="0" fontId="36" fillId="26" borderId="14" xfId="0" applyFont="1" applyFill="1" applyBorder="1" applyAlignment="1" applyProtection="1">
      <alignment horizontal="center" vertical="center"/>
      <protection locked="0"/>
    </xf>
    <xf numFmtId="0" fontId="36" fillId="26" borderId="0" xfId="0" applyFont="1" applyFill="1" applyAlignment="1" applyProtection="1">
      <alignment horizontal="center" vertical="center"/>
      <protection locked="0"/>
    </xf>
    <xf numFmtId="0" fontId="36" fillId="26" borderId="16" xfId="0" applyFont="1" applyFill="1" applyBorder="1" applyAlignment="1" applyProtection="1">
      <alignment horizontal="center" vertical="center"/>
      <protection locked="0"/>
    </xf>
    <xf numFmtId="0" fontId="36" fillId="26" borderId="15" xfId="0" applyFont="1" applyFill="1" applyBorder="1" applyAlignment="1" applyProtection="1">
      <alignment horizontal="center" vertical="center"/>
      <protection locked="0"/>
    </xf>
    <xf numFmtId="0" fontId="36" fillId="26" borderId="8" xfId="0" applyFont="1" applyFill="1" applyBorder="1" applyAlignment="1" applyProtection="1">
      <alignment horizontal="center" vertical="center"/>
      <protection locked="0"/>
    </xf>
    <xf numFmtId="0" fontId="36" fillId="26" borderId="17" xfId="0" applyFont="1" applyFill="1" applyBorder="1" applyAlignment="1" applyProtection="1">
      <alignment horizontal="center" vertical="center"/>
      <protection locked="0"/>
    </xf>
    <xf numFmtId="0" fontId="0" fillId="26" borderId="18" xfId="0" applyFill="1" applyBorder="1" applyAlignment="1" applyProtection="1">
      <alignment horizontal="center" vertical="center"/>
      <protection locked="0"/>
    </xf>
    <xf numFmtId="0" fontId="0" fillId="26" borderId="19" xfId="0" applyFill="1" applyBorder="1" applyAlignment="1" applyProtection="1">
      <alignment horizontal="center" vertical="center"/>
      <protection locked="0"/>
    </xf>
    <xf numFmtId="0" fontId="0" fillId="26" borderId="20" xfId="0" applyFill="1" applyBorder="1" applyAlignment="1" applyProtection="1">
      <alignment horizontal="center" vertical="center"/>
      <protection locked="0"/>
    </xf>
    <xf numFmtId="0" fontId="0" fillId="26" borderId="15" xfId="0" applyFill="1" applyBorder="1" applyAlignment="1" applyProtection="1">
      <alignment horizontal="center" vertical="center"/>
      <protection locked="0"/>
    </xf>
    <xf numFmtId="0" fontId="0" fillId="26" borderId="8" xfId="0" applyFill="1" applyBorder="1" applyAlignment="1" applyProtection="1">
      <alignment horizontal="center" vertical="center"/>
      <protection locked="0"/>
    </xf>
    <xf numFmtId="0" fontId="0" fillId="26" borderId="17" xfId="0" applyFill="1" applyBorder="1" applyAlignment="1" applyProtection="1">
      <alignment horizontal="center" vertical="center"/>
      <protection locked="0"/>
    </xf>
    <xf numFmtId="0" fontId="0" fillId="0" borderId="13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164" fontId="0" fillId="0" borderId="0" xfId="493" applyFont="1" applyBorder="1" applyAlignment="1" applyProtection="1">
      <alignment horizontal="center" vertical="center"/>
    </xf>
    <xf numFmtId="164" fontId="0" fillId="0" borderId="8" xfId="493" applyFont="1" applyBorder="1" applyAlignment="1" applyProtection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8" xfId="0" applyBorder="1" applyAlignment="1">
      <alignment horizontal="right" vertical="center"/>
    </xf>
    <xf numFmtId="164" fontId="0" fillId="0" borderId="19" xfId="493" applyFont="1" applyBorder="1" applyAlignment="1" applyProtection="1">
      <alignment horizontal="center" vertical="center"/>
    </xf>
    <xf numFmtId="164" fontId="13" fillId="26" borderId="12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165" fontId="64" fillId="4" borderId="0" xfId="0" applyNumberFormat="1" applyFont="1" applyFill="1" applyAlignment="1">
      <alignment horizontal="center"/>
    </xf>
    <xf numFmtId="2" fontId="18" fillId="0" borderId="0" xfId="0" applyNumberFormat="1" applyFont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0" fontId="0" fillId="4" borderId="0" xfId="0" applyFill="1" applyAlignment="1">
      <alignment horizontal="center" vertical="center" wrapText="1"/>
    </xf>
    <xf numFmtId="0" fontId="0" fillId="19" borderId="4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61" fillId="4" borderId="0" xfId="0" applyFont="1" applyFill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top" wrapText="1"/>
    </xf>
    <xf numFmtId="0" fontId="21" fillId="0" borderId="8" xfId="0" applyFont="1" applyBorder="1" applyAlignment="1">
      <alignment horizontal="center" vertical="top" wrapText="1"/>
    </xf>
    <xf numFmtId="0" fontId="30" fillId="4" borderId="0" xfId="0" applyFont="1" applyFill="1" applyAlignment="1">
      <alignment horizontal="center" vertical="center" wrapText="1"/>
    </xf>
    <xf numFmtId="0" fontId="21" fillId="4" borderId="4" xfId="0" applyFont="1" applyFill="1" applyBorder="1" applyAlignment="1">
      <alignment horizontal="center" vertical="center" wrapText="1" shrinkToFit="1"/>
    </xf>
    <xf numFmtId="0" fontId="21" fillId="0" borderId="0" xfId="0" applyFont="1" applyAlignment="1">
      <alignment horizontal="right" vertical="top" wrapText="1"/>
    </xf>
    <xf numFmtId="165" fontId="64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41" fillId="4" borderId="18" xfId="0" applyFont="1" applyFill="1" applyBorder="1" applyAlignment="1">
      <alignment horizontal="center" vertical="center" textRotation="90"/>
    </xf>
    <xf numFmtId="0" fontId="41" fillId="4" borderId="15" xfId="0" applyFont="1" applyFill="1" applyBorder="1" applyAlignment="1">
      <alignment horizontal="center" vertical="center" textRotation="90"/>
    </xf>
    <xf numFmtId="1" fontId="43" fillId="0" borderId="41" xfId="500" applyNumberFormat="1" applyFont="1" applyBorder="1" applyAlignment="1">
      <alignment horizontal="center" vertical="center" textRotation="90" wrapText="1"/>
    </xf>
    <xf numFmtId="1" fontId="43" fillId="0" borderId="42" xfId="500" applyNumberFormat="1" applyFont="1" applyBorder="1" applyAlignment="1">
      <alignment horizontal="center" vertical="center" textRotation="90" wrapText="1"/>
    </xf>
    <xf numFmtId="1" fontId="22" fillId="0" borderId="0" xfId="500" applyNumberFormat="1" applyFont="1" applyAlignment="1">
      <alignment horizontal="center" vertical="center"/>
    </xf>
    <xf numFmtId="166" fontId="16" fillId="0" borderId="0" xfId="500" applyNumberFormat="1" applyFont="1" applyAlignment="1">
      <alignment horizontal="left" vertical="center"/>
    </xf>
    <xf numFmtId="168" fontId="49" fillId="0" borderId="0" xfId="500" applyNumberFormat="1" applyFont="1" applyAlignment="1">
      <alignment horizontal="left" vertical="center"/>
    </xf>
    <xf numFmtId="0" fontId="14" fillId="0" borderId="8" xfId="500" applyNumberFormat="1" applyFont="1" applyBorder="1" applyAlignment="1">
      <alignment horizontal="center" vertical="center" wrapText="1"/>
    </xf>
    <xf numFmtId="0" fontId="14" fillId="0" borderId="8" xfId="500" applyNumberFormat="1" applyFont="1" applyBorder="1" applyAlignment="1">
      <alignment vertical="center" wrapText="1"/>
    </xf>
    <xf numFmtId="0" fontId="22" fillId="0" borderId="21" xfId="500" applyNumberFormat="1" applyFont="1" applyBorder="1" applyAlignment="1">
      <alignment horizontal="left" vertical="center"/>
    </xf>
    <xf numFmtId="0" fontId="22" fillId="0" borderId="12" xfId="500" applyNumberFormat="1" applyFont="1" applyBorder="1" applyAlignment="1">
      <alignment horizontal="left" vertical="center"/>
    </xf>
    <xf numFmtId="0" fontId="22" fillId="0" borderId="22" xfId="500" applyNumberFormat="1" applyFont="1" applyBorder="1" applyAlignment="1">
      <alignment horizontal="left" vertical="center"/>
    </xf>
    <xf numFmtId="1" fontId="29" fillId="0" borderId="12" xfId="500" applyNumberFormat="1" applyFont="1" applyBorder="1" applyAlignment="1">
      <alignment horizontal="center" vertical="center"/>
    </xf>
    <xf numFmtId="1" fontId="29" fillId="0" borderId="22" xfId="500" applyNumberFormat="1" applyFont="1" applyBorder="1" applyAlignment="1">
      <alignment horizontal="center" vertical="center"/>
    </xf>
    <xf numFmtId="0" fontId="27" fillId="0" borderId="0" xfId="500" applyNumberFormat="1" applyFont="1" applyAlignment="1">
      <alignment horizontal="left" vertical="center"/>
    </xf>
    <xf numFmtId="1" fontId="8" fillId="0" borderId="0" xfId="500" applyNumberFormat="1" applyAlignment="1">
      <alignment horizontal="left" vertical="center"/>
    </xf>
    <xf numFmtId="1" fontId="29" fillId="0" borderId="21" xfId="500" applyNumberFormat="1" applyFont="1" applyBorder="1" applyAlignment="1">
      <alignment horizontal="left" vertical="center"/>
    </xf>
    <xf numFmtId="1" fontId="29" fillId="0" borderId="12" xfId="500" applyNumberFormat="1" applyFont="1" applyBorder="1" applyAlignment="1">
      <alignment horizontal="left" vertical="center"/>
    </xf>
    <xf numFmtId="1" fontId="29" fillId="0" borderId="22" xfId="500" applyNumberFormat="1" applyFont="1" applyBorder="1" applyAlignment="1">
      <alignment horizontal="left" vertical="center"/>
    </xf>
    <xf numFmtId="0" fontId="14" fillId="0" borderId="0" xfId="500" applyNumberFormat="1" applyFont="1" applyAlignment="1">
      <alignment horizontal="center" vertical="center" wrapText="1"/>
    </xf>
    <xf numFmtId="1" fontId="0" fillId="0" borderId="4" xfId="500" applyNumberFormat="1" applyFont="1" applyBorder="1" applyAlignment="1">
      <alignment horizontal="center" vertical="center"/>
    </xf>
    <xf numFmtId="1" fontId="0" fillId="0" borderId="21" xfId="500" applyNumberFormat="1" applyFont="1" applyBorder="1" applyAlignment="1">
      <alignment horizontal="center" vertical="center"/>
    </xf>
    <xf numFmtId="166" fontId="16" fillId="0" borderId="4" xfId="500" applyNumberFormat="1" applyFont="1" applyBorder="1" applyAlignment="1">
      <alignment horizontal="center" vertical="center"/>
    </xf>
    <xf numFmtId="166" fontId="16" fillId="0" borderId="21" xfId="500" applyNumberFormat="1" applyFont="1" applyBorder="1" applyAlignment="1">
      <alignment horizontal="center" vertical="center"/>
    </xf>
    <xf numFmtId="168" fontId="3" fillId="0" borderId="22" xfId="500" applyNumberFormat="1" applyFont="1" applyBorder="1" applyAlignment="1">
      <alignment horizontal="center" vertical="center"/>
    </xf>
    <xf numFmtId="168" fontId="3" fillId="0" borderId="4" xfId="500" applyNumberFormat="1" applyFont="1" applyBorder="1" applyAlignment="1">
      <alignment horizontal="center" vertical="center"/>
    </xf>
    <xf numFmtId="1" fontId="0" fillId="0" borderId="22" xfId="500" applyNumberFormat="1" applyFont="1" applyBorder="1" applyAlignment="1">
      <alignment horizontal="center" vertical="center"/>
    </xf>
    <xf numFmtId="0" fontId="0" fillId="0" borderId="21" xfId="500" applyNumberFormat="1" applyFont="1" applyBorder="1" applyAlignment="1">
      <alignment horizontal="center" vertical="center"/>
    </xf>
    <xf numFmtId="0" fontId="0" fillId="0" borderId="12" xfId="500" applyNumberFormat="1" applyFont="1" applyBorder="1" applyAlignment="1">
      <alignment horizontal="center" vertical="center"/>
    </xf>
    <xf numFmtId="0" fontId="0" fillId="0" borderId="22" xfId="500" applyNumberFormat="1" applyFont="1" applyBorder="1" applyAlignment="1">
      <alignment horizontal="center" vertical="center"/>
    </xf>
    <xf numFmtId="1" fontId="13" fillId="0" borderId="35" xfId="500" applyNumberFormat="1" applyFont="1" applyBorder="1" applyAlignment="1">
      <alignment horizontal="center" vertical="center"/>
    </xf>
    <xf numFmtId="1" fontId="13" fillId="0" borderId="36" xfId="500" applyNumberFormat="1" applyFont="1" applyBorder="1" applyAlignment="1">
      <alignment horizontal="center" vertical="center"/>
    </xf>
    <xf numFmtId="1" fontId="13" fillId="0" borderId="37" xfId="500" applyNumberFormat="1" applyFont="1" applyBorder="1" applyAlignment="1">
      <alignment horizontal="center" vertical="center"/>
    </xf>
    <xf numFmtId="1" fontId="13" fillId="0" borderId="43" xfId="500" applyNumberFormat="1" applyFont="1" applyBorder="1" applyAlignment="1">
      <alignment horizontal="center" vertical="center"/>
    </xf>
    <xf numFmtId="1" fontId="13" fillId="0" borderId="35" xfId="500" applyNumberFormat="1" applyFont="1" applyBorder="1" applyAlignment="1">
      <alignment horizontal="center" vertical="center" wrapText="1"/>
    </xf>
    <xf numFmtId="1" fontId="13" fillId="0" borderId="36" xfId="500" applyNumberFormat="1" applyFont="1" applyBorder="1" applyAlignment="1">
      <alignment horizontal="center" vertical="center" wrapText="1"/>
    </xf>
    <xf numFmtId="1" fontId="29" fillId="0" borderId="21" xfId="500" applyNumberFormat="1" applyFont="1" applyBorder="1" applyAlignment="1">
      <alignment horizontal="center" vertical="center"/>
    </xf>
    <xf numFmtId="0" fontId="18" fillId="0" borderId="18" xfId="0" applyFont="1" applyBorder="1" applyAlignment="1">
      <alignment horizontal="left" vertical="center"/>
    </xf>
    <xf numFmtId="0" fontId="18" fillId="0" borderId="20" xfId="0" applyFont="1" applyBorder="1" applyAlignment="1">
      <alignment horizontal="left" vertical="center"/>
    </xf>
    <xf numFmtId="0" fontId="18" fillId="0" borderId="15" xfId="0" applyFont="1" applyBorder="1" applyAlignment="1">
      <alignment horizontal="left" vertical="center"/>
    </xf>
    <xf numFmtId="0" fontId="18" fillId="0" borderId="17" xfId="0" applyFont="1" applyBorder="1" applyAlignment="1">
      <alignment horizontal="left" vertical="center"/>
    </xf>
    <xf numFmtId="0" fontId="18" fillId="19" borderId="18" xfId="0" applyFont="1" applyFill="1" applyBorder="1" applyAlignment="1">
      <alignment horizontal="left" vertical="center"/>
    </xf>
    <xf numFmtId="0" fontId="18" fillId="19" borderId="20" xfId="0" applyFont="1" applyFill="1" applyBorder="1" applyAlignment="1">
      <alignment horizontal="left" vertical="center"/>
    </xf>
    <xf numFmtId="0" fontId="18" fillId="19" borderId="15" xfId="0" applyFont="1" applyFill="1" applyBorder="1" applyAlignment="1">
      <alignment horizontal="left" vertical="center"/>
    </xf>
    <xf numFmtId="0" fontId="18" fillId="19" borderId="17" xfId="0" applyFont="1" applyFill="1" applyBorder="1" applyAlignment="1">
      <alignment horizontal="left" vertical="center"/>
    </xf>
    <xf numFmtId="0" fontId="18" fillId="0" borderId="14" xfId="0" applyFont="1" applyBorder="1" applyAlignment="1">
      <alignment horizontal="left" vertical="center"/>
    </xf>
    <xf numFmtId="0" fontId="18" fillId="0" borderId="16" xfId="0" applyFont="1" applyBorder="1" applyAlignment="1">
      <alignment horizontal="left" vertical="center"/>
    </xf>
    <xf numFmtId="0" fontId="18" fillId="4" borderId="14" xfId="0" applyFont="1" applyFill="1" applyBorder="1" applyAlignment="1">
      <alignment horizontal="left" vertical="center"/>
    </xf>
    <xf numFmtId="0" fontId="18" fillId="4" borderId="16" xfId="0" applyFont="1" applyFill="1" applyBorder="1" applyAlignment="1">
      <alignment horizontal="left" vertical="center"/>
    </xf>
    <xf numFmtId="0" fontId="18" fillId="4" borderId="15" xfId="0" applyFont="1" applyFill="1" applyBorder="1" applyAlignment="1">
      <alignment horizontal="left" vertical="center"/>
    </xf>
    <xf numFmtId="0" fontId="18" fillId="4" borderId="17" xfId="0" applyFont="1" applyFill="1" applyBorder="1" applyAlignment="1">
      <alignment horizontal="left" vertical="center"/>
    </xf>
    <xf numFmtId="0" fontId="21" fillId="0" borderId="18" xfId="0" applyFont="1" applyBorder="1" applyAlignment="1">
      <alignment horizontal="left" vertical="center" wrapText="1"/>
    </xf>
    <xf numFmtId="0" fontId="21" fillId="0" borderId="20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17" xfId="0" applyFont="1" applyBorder="1" applyAlignment="1">
      <alignment horizontal="left" vertical="center" wrapText="1"/>
    </xf>
    <xf numFmtId="0" fontId="32" fillId="0" borderId="21" xfId="0" applyFont="1" applyBorder="1" applyAlignment="1">
      <alignment horizontal="left" vertical="center"/>
    </xf>
    <xf numFmtId="0" fontId="32" fillId="0" borderId="12" xfId="0" applyFont="1" applyBorder="1" applyAlignment="1">
      <alignment horizontal="left" vertical="center"/>
    </xf>
    <xf numFmtId="0" fontId="32" fillId="0" borderId="22" xfId="0" applyFont="1" applyBorder="1" applyAlignment="1">
      <alignment horizontal="left" vertical="center"/>
    </xf>
    <xf numFmtId="1" fontId="28" fillId="0" borderId="21" xfId="0" applyNumberFormat="1" applyFont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22" xfId="0" applyFont="1" applyBorder="1" applyAlignment="1">
      <alignment horizontal="left" vertical="center" wrapText="1"/>
    </xf>
  </cellXfs>
  <cellStyles count="502">
    <cellStyle name="Currency 2" xfId="318" xr:uid="{00000000-0005-0000-0000-000000000000}"/>
    <cellStyle name="Hiperpovezava" xfId="1" builtinId="8" hidden="1"/>
    <cellStyle name="Hiperpovezava" xfId="3" builtinId="8" hidden="1"/>
    <cellStyle name="Hiperpovezava" xfId="5" builtinId="8" hidden="1"/>
    <cellStyle name="Hiperpovezava" xfId="7" builtinId="8" hidden="1"/>
    <cellStyle name="Hiperpovezava" xfId="9" builtinId="8" hidden="1"/>
    <cellStyle name="Hiperpovezava" xfId="11" builtinId="8" hidden="1"/>
    <cellStyle name="Hiperpovezava" xfId="13" builtinId="8" hidden="1"/>
    <cellStyle name="Hiperpovezava" xfId="15" builtinId="8" hidden="1"/>
    <cellStyle name="Hiperpovezava" xfId="17" builtinId="8" hidden="1"/>
    <cellStyle name="Hiperpovezava" xfId="19" builtinId="8" hidden="1"/>
    <cellStyle name="Hiperpovezava" xfId="21" builtinId="8" hidden="1"/>
    <cellStyle name="Hiperpovezava" xfId="23" builtinId="8" hidden="1"/>
    <cellStyle name="Hiperpovezava" xfId="25" builtinId="8" hidden="1"/>
    <cellStyle name="Hiperpovezava" xfId="27" builtinId="8" hidden="1"/>
    <cellStyle name="Hiperpovezava" xfId="29" builtinId="8" hidden="1"/>
    <cellStyle name="Hiperpovezava" xfId="31" builtinId="8" hidden="1"/>
    <cellStyle name="Hiperpovezava" xfId="33" builtinId="8" hidden="1"/>
    <cellStyle name="Hiperpovezava" xfId="35" builtinId="8" hidden="1"/>
    <cellStyle name="Hiperpovezava" xfId="37" builtinId="8" hidden="1"/>
    <cellStyle name="Hiperpovezava" xfId="39" builtinId="8" hidden="1"/>
    <cellStyle name="Hiperpovezava" xfId="41" builtinId="8" hidden="1"/>
    <cellStyle name="Hiperpovezava" xfId="43" builtinId="8" hidden="1"/>
    <cellStyle name="Hiperpovezava" xfId="45" builtinId="8" hidden="1"/>
    <cellStyle name="Hiperpovezava" xfId="47" builtinId="8" hidden="1"/>
    <cellStyle name="Hiperpovezava" xfId="49" builtinId="8" hidden="1"/>
    <cellStyle name="Hiperpovezava" xfId="51" builtinId="8" hidden="1"/>
    <cellStyle name="Hiperpovezava" xfId="53" builtinId="8" hidden="1"/>
    <cellStyle name="Hiperpovezava" xfId="55" builtinId="8" hidden="1"/>
    <cellStyle name="Hiperpovezava" xfId="57" builtinId="8" hidden="1"/>
    <cellStyle name="Hiperpovezava" xfId="59" builtinId="8" hidden="1"/>
    <cellStyle name="Hiperpovezava" xfId="61" builtinId="8" hidden="1"/>
    <cellStyle name="Hiperpovezava" xfId="63" builtinId="8" hidden="1"/>
    <cellStyle name="Hiperpovezava" xfId="65" builtinId="8" hidden="1"/>
    <cellStyle name="Hiperpovezava" xfId="67" builtinId="8" hidden="1"/>
    <cellStyle name="Hiperpovezava" xfId="69" builtinId="8" hidden="1"/>
    <cellStyle name="Hiperpovezava" xfId="71" builtinId="8" hidden="1"/>
    <cellStyle name="Hiperpovezava" xfId="73" builtinId="8" hidden="1"/>
    <cellStyle name="Hiperpovezava" xfId="75" builtinId="8" hidden="1"/>
    <cellStyle name="Hiperpovezava" xfId="77" builtinId="8" hidden="1"/>
    <cellStyle name="Hiperpovezava" xfId="79" builtinId="8" hidden="1"/>
    <cellStyle name="Hiperpovezava" xfId="81" builtinId="8" hidden="1"/>
    <cellStyle name="Hiperpovezava" xfId="83" builtinId="8" hidden="1"/>
    <cellStyle name="Hiperpovezava" xfId="85" builtinId="8" hidden="1"/>
    <cellStyle name="Hiperpovezava" xfId="87" builtinId="8" hidden="1"/>
    <cellStyle name="Hiperpovezava" xfId="89" builtinId="8" hidden="1"/>
    <cellStyle name="Hiperpovezava" xfId="91" builtinId="8" hidden="1"/>
    <cellStyle name="Hiperpovezava" xfId="93" builtinId="8" hidden="1"/>
    <cellStyle name="Hiperpovezava" xfId="95" builtinId="8" hidden="1"/>
    <cellStyle name="Hiperpovezava" xfId="97" builtinId="8" hidden="1"/>
    <cellStyle name="Hiperpovezava" xfId="99" builtinId="8" hidden="1"/>
    <cellStyle name="Hiperpovezava" xfId="101" builtinId="8" hidden="1"/>
    <cellStyle name="Hiperpovezava" xfId="103" builtinId="8" hidden="1"/>
    <cellStyle name="Hiperpovezava" xfId="105" builtinId="8" hidden="1"/>
    <cellStyle name="Hiperpovezava" xfId="107" builtinId="8" hidden="1"/>
    <cellStyle name="Hiperpovezava" xfId="109" builtinId="8" hidden="1"/>
    <cellStyle name="Hiperpovezava" xfId="111" builtinId="8" hidden="1"/>
    <cellStyle name="Hiperpovezava" xfId="113" builtinId="8" hidden="1"/>
    <cellStyle name="Hiperpovezava" xfId="115" builtinId="8" hidden="1"/>
    <cellStyle name="Hiperpovezava" xfId="117" builtinId="8" hidden="1"/>
    <cellStyle name="Hiperpovezava" xfId="119" builtinId="8" hidden="1"/>
    <cellStyle name="Hiperpovezava" xfId="121" builtinId="8" hidden="1"/>
    <cellStyle name="Hiperpovezava" xfId="123" builtinId="8" hidden="1"/>
    <cellStyle name="Hiperpovezava" xfId="125" builtinId="8" hidden="1"/>
    <cellStyle name="Hiperpovezava" xfId="127" builtinId="8" hidden="1"/>
    <cellStyle name="Hiperpovezava" xfId="129" builtinId="8" hidden="1"/>
    <cellStyle name="Hiperpovezava" xfId="131" builtinId="8" hidden="1"/>
    <cellStyle name="Hiperpovezava" xfId="133" builtinId="8" hidden="1"/>
    <cellStyle name="Hiperpovezava" xfId="135" builtinId="8" hidden="1"/>
    <cellStyle name="Hiperpovezava" xfId="137" builtinId="8" hidden="1"/>
    <cellStyle name="Hiperpovezava" xfId="139" builtinId="8" hidden="1"/>
    <cellStyle name="Hiperpovezava" xfId="141" builtinId="8" hidden="1"/>
    <cellStyle name="Hiperpovezava" xfId="143" builtinId="8" hidden="1"/>
    <cellStyle name="Hiperpovezava" xfId="145" builtinId="8" hidden="1"/>
    <cellStyle name="Hiperpovezava" xfId="147" builtinId="8" hidden="1"/>
    <cellStyle name="Hiperpovezava" xfId="149" builtinId="8" hidden="1"/>
    <cellStyle name="Hiperpovezava" xfId="151" builtinId="8" hidden="1"/>
    <cellStyle name="Hiperpovezava" xfId="153" builtinId="8" hidden="1"/>
    <cellStyle name="Hiperpovezava" xfId="155" builtinId="8" hidden="1"/>
    <cellStyle name="Hiperpovezava" xfId="157" builtinId="8" hidden="1"/>
    <cellStyle name="Hiperpovezava" xfId="159" builtinId="8" hidden="1"/>
    <cellStyle name="Hiperpovezava" xfId="161" builtinId="8" hidden="1"/>
    <cellStyle name="Hiperpovezava" xfId="163" builtinId="8" hidden="1"/>
    <cellStyle name="Hiperpovezava" xfId="165" builtinId="8" hidden="1"/>
    <cellStyle name="Hiperpovezava" xfId="167" builtinId="8" hidden="1"/>
    <cellStyle name="Hiperpovezava" xfId="169" builtinId="8" hidden="1"/>
    <cellStyle name="Hiperpovezava" xfId="171" builtinId="8" hidden="1"/>
    <cellStyle name="Hiperpovezava" xfId="173" builtinId="8" hidden="1"/>
    <cellStyle name="Hiperpovezava" xfId="175" builtinId="8" hidden="1"/>
    <cellStyle name="Hiperpovezava" xfId="177" builtinId="8" hidden="1"/>
    <cellStyle name="Hiperpovezava" xfId="179" builtinId="8" hidden="1"/>
    <cellStyle name="Hiperpovezava" xfId="181" builtinId="8" hidden="1"/>
    <cellStyle name="Hiperpovezava" xfId="183" builtinId="8" hidden="1"/>
    <cellStyle name="Hiperpovezava" xfId="185" builtinId="8" hidden="1"/>
    <cellStyle name="Hiperpovezava" xfId="187" builtinId="8" hidden="1"/>
    <cellStyle name="Hiperpovezava" xfId="189" builtinId="8" hidden="1"/>
    <cellStyle name="Hiperpovezava" xfId="191" builtinId="8" hidden="1"/>
    <cellStyle name="Hiperpovezava" xfId="193" builtinId="8" hidden="1"/>
    <cellStyle name="Hiperpovezava" xfId="195" builtinId="8" hidden="1"/>
    <cellStyle name="Hiperpovezava" xfId="197" builtinId="8" hidden="1"/>
    <cellStyle name="Hiperpovezava" xfId="199" builtinId="8" hidden="1"/>
    <cellStyle name="Hiperpovezava" xfId="201" builtinId="8" hidden="1"/>
    <cellStyle name="Hiperpovezava" xfId="203" builtinId="8" hidden="1"/>
    <cellStyle name="Hiperpovezava" xfId="205" builtinId="8" hidden="1"/>
    <cellStyle name="Hiperpovezava" xfId="207" builtinId="8" hidden="1"/>
    <cellStyle name="Hiperpovezava" xfId="209" builtinId="8" hidden="1"/>
    <cellStyle name="Hiperpovezava" xfId="211" builtinId="8" hidden="1"/>
    <cellStyle name="Hiperpovezava" xfId="213" builtinId="8" hidden="1"/>
    <cellStyle name="Hiperpovezava" xfId="215" builtinId="8" hidden="1"/>
    <cellStyle name="Hiperpovezava" xfId="217" builtinId="8" hidden="1"/>
    <cellStyle name="Hiperpovezava" xfId="219" builtinId="8" hidden="1"/>
    <cellStyle name="Hiperpovezava" xfId="221" builtinId="8" hidden="1"/>
    <cellStyle name="Hiperpovezava" xfId="223" builtinId="8" hidden="1"/>
    <cellStyle name="Hiperpovezava" xfId="225" builtinId="8" hidden="1"/>
    <cellStyle name="Hiperpovezava" xfId="227" builtinId="8" hidden="1"/>
    <cellStyle name="Hiperpovezava" xfId="229" builtinId="8" hidden="1"/>
    <cellStyle name="Hiperpovezava" xfId="231" builtinId="8" hidden="1"/>
    <cellStyle name="Hiperpovezava" xfId="233" builtinId="8" hidden="1"/>
    <cellStyle name="Hiperpovezava" xfId="235" builtinId="8" hidden="1"/>
    <cellStyle name="Hiperpovezava" xfId="237" builtinId="8" hidden="1"/>
    <cellStyle name="Hiperpovezava" xfId="239" builtinId="8" hidden="1"/>
    <cellStyle name="Hiperpovezava" xfId="241" builtinId="8" hidden="1"/>
    <cellStyle name="Hiperpovezava" xfId="243" builtinId="8" hidden="1"/>
    <cellStyle name="Hiperpovezava" xfId="245" builtinId="8" hidden="1"/>
    <cellStyle name="Hiperpovezava" xfId="247" builtinId="8" hidden="1"/>
    <cellStyle name="Hiperpovezava" xfId="249" builtinId="8" hidden="1"/>
    <cellStyle name="Hiperpovezava" xfId="251" builtinId="8" hidden="1"/>
    <cellStyle name="Hiperpovezava" xfId="253" builtinId="8" hidden="1"/>
    <cellStyle name="Hiperpovezava" xfId="255" builtinId="8" hidden="1"/>
    <cellStyle name="Hiperpovezava" xfId="257" builtinId="8" hidden="1"/>
    <cellStyle name="Hiperpovezava" xfId="259" builtinId="8" hidden="1"/>
    <cellStyle name="Hiperpovezava" xfId="261" builtinId="8" hidden="1"/>
    <cellStyle name="Hiperpovezava" xfId="263" builtinId="8" hidden="1"/>
    <cellStyle name="Hiperpovezava" xfId="265" builtinId="8" hidden="1"/>
    <cellStyle name="Hiperpovezava" xfId="267" builtinId="8" hidden="1"/>
    <cellStyle name="Hiperpovezava" xfId="269" builtinId="8" hidden="1"/>
    <cellStyle name="Hiperpovezava" xfId="271" builtinId="8" hidden="1"/>
    <cellStyle name="Hiperpovezava" xfId="273" builtinId="8" hidden="1"/>
    <cellStyle name="Hiperpovezava" xfId="275" builtinId="8" hidden="1"/>
    <cellStyle name="Hiperpovezava" xfId="277" builtinId="8" hidden="1"/>
    <cellStyle name="Hiperpovezava" xfId="279" builtinId="8" hidden="1"/>
    <cellStyle name="Hiperpovezava" xfId="281" builtinId="8" hidden="1"/>
    <cellStyle name="Hiperpovezava" xfId="283" builtinId="8" hidden="1"/>
    <cellStyle name="Hiperpovezava" xfId="285" builtinId="8" hidden="1"/>
    <cellStyle name="Hiperpovezava" xfId="287" builtinId="8" hidden="1"/>
    <cellStyle name="Hiperpovezava" xfId="289" builtinId="8" hidden="1"/>
    <cellStyle name="Hiperpovezava" xfId="291" builtinId="8" hidden="1"/>
    <cellStyle name="Hiperpovezava" xfId="293" builtinId="8" hidden="1"/>
    <cellStyle name="Hiperpovezava" xfId="295" builtinId="8" hidden="1"/>
    <cellStyle name="Hiperpovezava" xfId="297" builtinId="8" hidden="1"/>
    <cellStyle name="Hiperpovezava" xfId="299" builtinId="8" hidden="1"/>
    <cellStyle name="Hiperpovezava" xfId="301" builtinId="8" hidden="1"/>
    <cellStyle name="Hiperpovezava" xfId="303" builtinId="8" hidden="1"/>
    <cellStyle name="Hiperpovezava" xfId="305" builtinId="8" hidden="1"/>
    <cellStyle name="Hiperpovezava" xfId="307" builtinId="8" hidden="1"/>
    <cellStyle name="Hiperpovezava" xfId="309" builtinId="8" hidden="1"/>
    <cellStyle name="Hiperpovezava" xfId="311" builtinId="8" hidden="1"/>
    <cellStyle name="Hiperpovezava" xfId="313" builtinId="8" hidden="1"/>
    <cellStyle name="Hiperpovezava" xfId="315" builtinId="8" hidden="1"/>
    <cellStyle name="Hiperpovezava" xfId="319" builtinId="8" hidden="1"/>
    <cellStyle name="Hiperpovezava" xfId="321" builtinId="8" hidden="1"/>
    <cellStyle name="Hiperpovezava" xfId="323" builtinId="8" hidden="1"/>
    <cellStyle name="Hiperpovezava" xfId="325" builtinId="8" hidden="1"/>
    <cellStyle name="Hiperpovezava" xfId="327" builtinId="8" hidden="1"/>
    <cellStyle name="Hiperpovezava" xfId="329" builtinId="8" hidden="1"/>
    <cellStyle name="Hiperpovezava" xfId="331" builtinId="8" hidden="1"/>
    <cellStyle name="Hiperpovezava" xfId="333" builtinId="8" hidden="1"/>
    <cellStyle name="Hiperpovezava" xfId="335" builtinId="8" hidden="1"/>
    <cellStyle name="Hiperpovezava" xfId="337" builtinId="8" hidden="1"/>
    <cellStyle name="Hiperpovezava" xfId="339" builtinId="8" hidden="1"/>
    <cellStyle name="Hiperpovezava" xfId="341" builtinId="8" hidden="1"/>
    <cellStyle name="Hiperpovezava" xfId="343" builtinId="8" hidden="1"/>
    <cellStyle name="Hiperpovezava" xfId="345" builtinId="8" hidden="1"/>
    <cellStyle name="Hiperpovezava" xfId="347" builtinId="8" hidden="1"/>
    <cellStyle name="Hiperpovezava" xfId="349" builtinId="8" hidden="1"/>
    <cellStyle name="Hiperpovezava" xfId="351" builtinId="8" hidden="1"/>
    <cellStyle name="Hiperpovezava" xfId="353" builtinId="8" hidden="1"/>
    <cellStyle name="Hiperpovezava" xfId="355" builtinId="8" hidden="1"/>
    <cellStyle name="Hiperpovezava" xfId="357" builtinId="8" hidden="1"/>
    <cellStyle name="Hiperpovezava" xfId="359" builtinId="8" hidden="1"/>
    <cellStyle name="Hiperpovezava" xfId="361" builtinId="8" hidden="1"/>
    <cellStyle name="Hiperpovezava" xfId="363" builtinId="8" hidden="1"/>
    <cellStyle name="Hiperpovezava" xfId="365" builtinId="8" hidden="1"/>
    <cellStyle name="Hiperpovezava" xfId="367" builtinId="8" hidden="1"/>
    <cellStyle name="Hiperpovezava" xfId="369" builtinId="8" hidden="1"/>
    <cellStyle name="Hiperpovezava" xfId="371" builtinId="8" hidden="1"/>
    <cellStyle name="Hiperpovezava" xfId="373" builtinId="8" hidden="1"/>
    <cellStyle name="Hiperpovezava" xfId="375" builtinId="8" hidden="1"/>
    <cellStyle name="Hiperpovezava" xfId="377" builtinId="8" hidden="1"/>
    <cellStyle name="Hiperpovezava" xfId="379" builtinId="8" hidden="1"/>
    <cellStyle name="Hiperpovezava" xfId="381" builtinId="8" hidden="1"/>
    <cellStyle name="Hiperpovezava" xfId="383" builtinId="8" hidden="1"/>
    <cellStyle name="Hiperpovezava" xfId="385" builtinId="8" hidden="1"/>
    <cellStyle name="Hiperpovezava" xfId="387" builtinId="8" hidden="1"/>
    <cellStyle name="Hiperpovezava" xfId="389" builtinId="8" hidden="1"/>
    <cellStyle name="Hiperpovezava" xfId="391" builtinId="8" hidden="1"/>
    <cellStyle name="Hiperpovezava" xfId="393" builtinId="8" hidden="1"/>
    <cellStyle name="Hiperpovezava" xfId="395" builtinId="8" hidden="1"/>
    <cellStyle name="Hiperpovezava" xfId="397" builtinId="8" hidden="1"/>
    <cellStyle name="Hiperpovezava" xfId="399" builtinId="8" hidden="1"/>
    <cellStyle name="Hiperpovezava" xfId="401" builtinId="8" hidden="1"/>
    <cellStyle name="Hiperpovezava" xfId="403" builtinId="8" hidden="1"/>
    <cellStyle name="Hiperpovezava" xfId="405" builtinId="8" hidden="1"/>
    <cellStyle name="Hiperpovezava" xfId="407" builtinId="8" hidden="1"/>
    <cellStyle name="Hiperpovezava" xfId="409" builtinId="8" hidden="1"/>
    <cellStyle name="Hiperpovezava" xfId="411" builtinId="8" hidden="1"/>
    <cellStyle name="Hiperpovezava" xfId="413" builtinId="8" hidden="1"/>
    <cellStyle name="Hiperpovezava" xfId="415" builtinId="8" hidden="1"/>
    <cellStyle name="Hiperpovezava" xfId="417" builtinId="8" hidden="1"/>
    <cellStyle name="Hiperpovezava" xfId="419" builtinId="8" hidden="1"/>
    <cellStyle name="Hiperpovezava" xfId="421" builtinId="8" hidden="1"/>
    <cellStyle name="Hiperpovezava" xfId="423" builtinId="8" hidden="1"/>
    <cellStyle name="Hiperpovezava" xfId="425" builtinId="8" hidden="1"/>
    <cellStyle name="Hiperpovezava" xfId="427" builtinId="8" hidden="1"/>
    <cellStyle name="Hiperpovezava" xfId="429" builtinId="8" hidden="1"/>
    <cellStyle name="Hiperpovezava" xfId="431" builtinId="8" hidden="1"/>
    <cellStyle name="Hiperpovezava" xfId="433" builtinId="8" hidden="1"/>
    <cellStyle name="Hiperpovezava" xfId="435" builtinId="8" hidden="1"/>
    <cellStyle name="Hiperpovezava" xfId="437" builtinId="8" hidden="1"/>
    <cellStyle name="Hiperpovezava" xfId="439" builtinId="8" hidden="1"/>
    <cellStyle name="Hiperpovezava" xfId="441" builtinId="8" hidden="1"/>
    <cellStyle name="Hiperpovezava" xfId="443" builtinId="8" hidden="1"/>
    <cellStyle name="Hiperpovezava" xfId="445" builtinId="8" hidden="1"/>
    <cellStyle name="Hiperpovezava" xfId="447" builtinId="8" hidden="1"/>
    <cellStyle name="Hiperpovezava" xfId="449" builtinId="8" hidden="1"/>
    <cellStyle name="Hiperpovezava" xfId="451" builtinId="8" hidden="1"/>
    <cellStyle name="Hiperpovezava" xfId="453" builtinId="8" hidden="1"/>
    <cellStyle name="Hiperpovezava" xfId="455" builtinId="8" hidden="1"/>
    <cellStyle name="Hiperpovezava" xfId="457" builtinId="8" hidden="1"/>
    <cellStyle name="Hiperpovezava" xfId="459" builtinId="8" hidden="1"/>
    <cellStyle name="Hiperpovezava" xfId="461" builtinId="8" hidden="1"/>
    <cellStyle name="Hiperpovezava" xfId="463" builtinId="8" hidden="1"/>
    <cellStyle name="Hiperpovezava" xfId="465" builtinId="8" hidden="1"/>
    <cellStyle name="Hiperpovezava" xfId="467" builtinId="8" hidden="1"/>
    <cellStyle name="Hiperpovezava" xfId="469" builtinId="8" hidden="1"/>
    <cellStyle name="Hiperpovezava" xfId="471" builtinId="8" hidden="1"/>
    <cellStyle name="Hiperpovezava" xfId="473" builtinId="8" hidden="1"/>
    <cellStyle name="Hiperpovezava" xfId="475" builtinId="8" hidden="1"/>
    <cellStyle name="Hiperpovezava" xfId="477" builtinId="8" hidden="1"/>
    <cellStyle name="Hiperpovezava" xfId="479" builtinId="8" hidden="1"/>
    <cellStyle name="Hiperpovezava" xfId="481" builtinId="8" hidden="1"/>
    <cellStyle name="Hiperpovezava" xfId="483" builtinId="8" hidden="1"/>
    <cellStyle name="Hiperpovezava" xfId="485" builtinId="8" hidden="1"/>
    <cellStyle name="Hiperpovezava" xfId="487" builtinId="8" hidden="1"/>
    <cellStyle name="Hiperpovezava" xfId="489" builtinId="8" hidden="1"/>
    <cellStyle name="Hiperpovezava" xfId="491" builtinId="8" hidden="1"/>
    <cellStyle name="Hiperpovezava" xfId="495" builtinId="8" hidden="1"/>
    <cellStyle name="Hiperpovezava" xfId="497" builtinId="8" hidden="1"/>
    <cellStyle name="Navadno" xfId="0" builtinId="0"/>
    <cellStyle name="Navadno 2" xfId="499" xr:uid="{00000000-0005-0000-0000-0000F9000000}"/>
    <cellStyle name="Navadno 2 2" xfId="501" xr:uid="{00000000-0005-0000-0000-0000FA000000}"/>
    <cellStyle name="Normal 2" xfId="317" xr:uid="{00000000-0005-0000-0000-0000FB000000}"/>
    <cellStyle name="Normal 2 2" xfId="500" xr:uid="{00000000-0005-0000-0000-0000FC000000}"/>
    <cellStyle name="Obiskana hiperpovezava" xfId="2" builtinId="9" hidden="1"/>
    <cellStyle name="Obiskana hiperpovezava" xfId="4" builtinId="9" hidden="1"/>
    <cellStyle name="Obiskana hiperpovezava" xfId="6" builtinId="9" hidden="1"/>
    <cellStyle name="Obiskana hiperpovezava" xfId="8" builtinId="9" hidden="1"/>
    <cellStyle name="Obiskana hiperpovezava" xfId="10" builtinId="9" hidden="1"/>
    <cellStyle name="Obiskana hiperpovezava" xfId="12" builtinId="9" hidden="1"/>
    <cellStyle name="Obiskana hiperpovezava" xfId="14" builtinId="9" hidden="1"/>
    <cellStyle name="Obiskana hiperpovezava" xfId="16" builtinId="9" hidden="1"/>
    <cellStyle name="Obiskana hiperpovezava" xfId="18" builtinId="9" hidden="1"/>
    <cellStyle name="Obiskana hiperpovezava" xfId="20" builtinId="9" hidden="1"/>
    <cellStyle name="Obiskana hiperpovezava" xfId="22" builtinId="9" hidden="1"/>
    <cellStyle name="Obiskana hiperpovezava" xfId="24" builtinId="9" hidden="1"/>
    <cellStyle name="Obiskana hiperpovezava" xfId="26" builtinId="9" hidden="1"/>
    <cellStyle name="Obiskana hiperpovezava" xfId="28" builtinId="9" hidden="1"/>
    <cellStyle name="Obiskana hiperpovezava" xfId="30" builtinId="9" hidden="1"/>
    <cellStyle name="Obiskana hiperpovezava" xfId="32" builtinId="9" hidden="1"/>
    <cellStyle name="Obiskana hiperpovezava" xfId="34" builtinId="9" hidden="1"/>
    <cellStyle name="Obiskana hiperpovezava" xfId="36" builtinId="9" hidden="1"/>
    <cellStyle name="Obiskana hiperpovezava" xfId="38" builtinId="9" hidden="1"/>
    <cellStyle name="Obiskana hiperpovezava" xfId="40" builtinId="9" hidden="1"/>
    <cellStyle name="Obiskana hiperpovezava" xfId="42" builtinId="9" hidden="1"/>
    <cellStyle name="Obiskana hiperpovezava" xfId="44" builtinId="9" hidden="1"/>
    <cellStyle name="Obiskana hiperpovezava" xfId="46" builtinId="9" hidden="1"/>
    <cellStyle name="Obiskana hiperpovezava" xfId="48" builtinId="9" hidden="1"/>
    <cellStyle name="Obiskana hiperpovezava" xfId="50" builtinId="9" hidden="1"/>
    <cellStyle name="Obiskana hiperpovezava" xfId="52" builtinId="9" hidden="1"/>
    <cellStyle name="Obiskana hiperpovezava" xfId="54" builtinId="9" hidden="1"/>
    <cellStyle name="Obiskana hiperpovezava" xfId="56" builtinId="9" hidden="1"/>
    <cellStyle name="Obiskana hiperpovezava" xfId="58" builtinId="9" hidden="1"/>
    <cellStyle name="Obiskana hiperpovezava" xfId="60" builtinId="9" hidden="1"/>
    <cellStyle name="Obiskana hiperpovezava" xfId="62" builtinId="9" hidden="1"/>
    <cellStyle name="Obiskana hiperpovezava" xfId="64" builtinId="9" hidden="1"/>
    <cellStyle name="Obiskana hiperpovezava" xfId="66" builtinId="9" hidden="1"/>
    <cellStyle name="Obiskana hiperpovezava" xfId="68" builtinId="9" hidden="1"/>
    <cellStyle name="Obiskana hiperpovezava" xfId="70" builtinId="9" hidden="1"/>
    <cellStyle name="Obiskana hiperpovezava" xfId="72" builtinId="9" hidden="1"/>
    <cellStyle name="Obiskana hiperpovezava" xfId="74" builtinId="9" hidden="1"/>
    <cellStyle name="Obiskana hiperpovezava" xfId="76" builtinId="9" hidden="1"/>
    <cellStyle name="Obiskana hiperpovezava" xfId="78" builtinId="9" hidden="1"/>
    <cellStyle name="Obiskana hiperpovezava" xfId="80" builtinId="9" hidden="1"/>
    <cellStyle name="Obiskana hiperpovezava" xfId="82" builtinId="9" hidden="1"/>
    <cellStyle name="Obiskana hiperpovezava" xfId="84" builtinId="9" hidden="1"/>
    <cellStyle name="Obiskana hiperpovezava" xfId="86" builtinId="9" hidden="1"/>
    <cellStyle name="Obiskana hiperpovezava" xfId="88" builtinId="9" hidden="1"/>
    <cellStyle name="Obiskana hiperpovezava" xfId="90" builtinId="9" hidden="1"/>
    <cellStyle name="Obiskana hiperpovezava" xfId="92" builtinId="9" hidden="1"/>
    <cellStyle name="Obiskana hiperpovezava" xfId="94" builtinId="9" hidden="1"/>
    <cellStyle name="Obiskana hiperpovezava" xfId="96" builtinId="9" hidden="1"/>
    <cellStyle name="Obiskana hiperpovezava" xfId="98" builtinId="9" hidden="1"/>
    <cellStyle name="Obiskana hiperpovezava" xfId="100" builtinId="9" hidden="1"/>
    <cellStyle name="Obiskana hiperpovezava" xfId="102" builtinId="9" hidden="1"/>
    <cellStyle name="Obiskana hiperpovezava" xfId="104" builtinId="9" hidden="1"/>
    <cellStyle name="Obiskana hiperpovezava" xfId="106" builtinId="9" hidden="1"/>
    <cellStyle name="Obiskana hiperpovezava" xfId="108" builtinId="9" hidden="1"/>
    <cellStyle name="Obiskana hiperpovezava" xfId="110" builtinId="9" hidden="1"/>
    <cellStyle name="Obiskana hiperpovezava" xfId="112" builtinId="9" hidden="1"/>
    <cellStyle name="Obiskana hiperpovezava" xfId="114" builtinId="9" hidden="1"/>
    <cellStyle name="Obiskana hiperpovezava" xfId="116" builtinId="9" hidden="1"/>
    <cellStyle name="Obiskana hiperpovezava" xfId="118" builtinId="9" hidden="1"/>
    <cellStyle name="Obiskana hiperpovezava" xfId="120" builtinId="9" hidden="1"/>
    <cellStyle name="Obiskana hiperpovezava" xfId="122" builtinId="9" hidden="1"/>
    <cellStyle name="Obiskana hiperpovezava" xfId="124" builtinId="9" hidden="1"/>
    <cellStyle name="Obiskana hiperpovezava" xfId="126" builtinId="9" hidden="1"/>
    <cellStyle name="Obiskana hiperpovezava" xfId="128" builtinId="9" hidden="1"/>
    <cellStyle name="Obiskana hiperpovezava" xfId="130" builtinId="9" hidden="1"/>
    <cellStyle name="Obiskana hiperpovezava" xfId="132" builtinId="9" hidden="1"/>
    <cellStyle name="Obiskana hiperpovezava" xfId="134" builtinId="9" hidden="1"/>
    <cellStyle name="Obiskana hiperpovezava" xfId="136" builtinId="9" hidden="1"/>
    <cellStyle name="Obiskana hiperpovezava" xfId="138" builtinId="9" hidden="1"/>
    <cellStyle name="Obiskana hiperpovezava" xfId="140" builtinId="9" hidden="1"/>
    <cellStyle name="Obiskana hiperpovezava" xfId="142" builtinId="9" hidden="1"/>
    <cellStyle name="Obiskana hiperpovezava" xfId="144" builtinId="9" hidden="1"/>
    <cellStyle name="Obiskana hiperpovezava" xfId="146" builtinId="9" hidden="1"/>
    <cellStyle name="Obiskana hiperpovezava" xfId="148" builtinId="9" hidden="1"/>
    <cellStyle name="Obiskana hiperpovezava" xfId="150" builtinId="9" hidden="1"/>
    <cellStyle name="Obiskana hiperpovezava" xfId="152" builtinId="9" hidden="1"/>
    <cellStyle name="Obiskana hiperpovezava" xfId="154" builtinId="9" hidden="1"/>
    <cellStyle name="Obiskana hiperpovezava" xfId="156" builtinId="9" hidden="1"/>
    <cellStyle name="Obiskana hiperpovezava" xfId="158" builtinId="9" hidden="1"/>
    <cellStyle name="Obiskana hiperpovezava" xfId="160" builtinId="9" hidden="1"/>
    <cellStyle name="Obiskana hiperpovezava" xfId="162" builtinId="9" hidden="1"/>
    <cellStyle name="Obiskana hiperpovezava" xfId="164" builtinId="9" hidden="1"/>
    <cellStyle name="Obiskana hiperpovezava" xfId="166" builtinId="9" hidden="1"/>
    <cellStyle name="Obiskana hiperpovezava" xfId="168" builtinId="9" hidden="1"/>
    <cellStyle name="Obiskana hiperpovezava" xfId="170" builtinId="9" hidden="1"/>
    <cellStyle name="Obiskana hiperpovezava" xfId="172" builtinId="9" hidden="1"/>
    <cellStyle name="Obiskana hiperpovezava" xfId="174" builtinId="9" hidden="1"/>
    <cellStyle name="Obiskana hiperpovezava" xfId="176" builtinId="9" hidden="1"/>
    <cellStyle name="Obiskana hiperpovezava" xfId="178" builtinId="9" hidden="1"/>
    <cellStyle name="Obiskana hiperpovezava" xfId="180" builtinId="9" hidden="1"/>
    <cellStyle name="Obiskana hiperpovezava" xfId="182" builtinId="9" hidden="1"/>
    <cellStyle name="Obiskana hiperpovezava" xfId="184" builtinId="9" hidden="1"/>
    <cellStyle name="Obiskana hiperpovezava" xfId="186" builtinId="9" hidden="1"/>
    <cellStyle name="Obiskana hiperpovezava" xfId="188" builtinId="9" hidden="1"/>
    <cellStyle name="Obiskana hiperpovezava" xfId="190" builtinId="9" hidden="1"/>
    <cellStyle name="Obiskana hiperpovezava" xfId="192" builtinId="9" hidden="1"/>
    <cellStyle name="Obiskana hiperpovezava" xfId="194" builtinId="9" hidden="1"/>
    <cellStyle name="Obiskana hiperpovezava" xfId="196" builtinId="9" hidden="1"/>
    <cellStyle name="Obiskana hiperpovezava" xfId="198" builtinId="9" hidden="1"/>
    <cellStyle name="Obiskana hiperpovezava" xfId="200" builtinId="9" hidden="1"/>
    <cellStyle name="Obiskana hiperpovezava" xfId="202" builtinId="9" hidden="1"/>
    <cellStyle name="Obiskana hiperpovezava" xfId="204" builtinId="9" hidden="1"/>
    <cellStyle name="Obiskana hiperpovezava" xfId="206" builtinId="9" hidden="1"/>
    <cellStyle name="Obiskana hiperpovezava" xfId="208" builtinId="9" hidden="1"/>
    <cellStyle name="Obiskana hiperpovezava" xfId="210" builtinId="9" hidden="1"/>
    <cellStyle name="Obiskana hiperpovezava" xfId="212" builtinId="9" hidden="1"/>
    <cellStyle name="Obiskana hiperpovezava" xfId="214" builtinId="9" hidden="1"/>
    <cellStyle name="Obiskana hiperpovezava" xfId="216" builtinId="9" hidden="1"/>
    <cellStyle name="Obiskana hiperpovezava" xfId="218" builtinId="9" hidden="1"/>
    <cellStyle name="Obiskana hiperpovezava" xfId="220" builtinId="9" hidden="1"/>
    <cellStyle name="Obiskana hiperpovezava" xfId="222" builtinId="9" hidden="1"/>
    <cellStyle name="Obiskana hiperpovezava" xfId="224" builtinId="9" hidden="1"/>
    <cellStyle name="Obiskana hiperpovezava" xfId="226" builtinId="9" hidden="1"/>
    <cellStyle name="Obiskana hiperpovezava" xfId="228" builtinId="9" hidden="1"/>
    <cellStyle name="Obiskana hiperpovezava" xfId="230" builtinId="9" hidden="1"/>
    <cellStyle name="Obiskana hiperpovezava" xfId="232" builtinId="9" hidden="1"/>
    <cellStyle name="Obiskana hiperpovezava" xfId="234" builtinId="9" hidden="1"/>
    <cellStyle name="Obiskana hiperpovezava" xfId="236" builtinId="9" hidden="1"/>
    <cellStyle name="Obiskana hiperpovezava" xfId="238" builtinId="9" hidden="1"/>
    <cellStyle name="Obiskana hiperpovezava" xfId="240" builtinId="9" hidden="1"/>
    <cellStyle name="Obiskana hiperpovezava" xfId="242" builtinId="9" hidden="1"/>
    <cellStyle name="Obiskana hiperpovezava" xfId="244" builtinId="9" hidden="1"/>
    <cellStyle name="Obiskana hiperpovezava" xfId="246" builtinId="9" hidden="1"/>
    <cellStyle name="Obiskana hiperpovezava" xfId="248" builtinId="9" hidden="1"/>
    <cellStyle name="Obiskana hiperpovezava" xfId="250" builtinId="9" hidden="1"/>
    <cellStyle name="Obiskana hiperpovezava" xfId="252" builtinId="9" hidden="1"/>
    <cellStyle name="Obiskana hiperpovezava" xfId="254" builtinId="9" hidden="1"/>
    <cellStyle name="Obiskana hiperpovezava" xfId="256" builtinId="9" hidden="1"/>
    <cellStyle name="Obiskana hiperpovezava" xfId="258" builtinId="9" hidden="1"/>
    <cellStyle name="Obiskana hiperpovezava" xfId="260" builtinId="9" hidden="1"/>
    <cellStyle name="Obiskana hiperpovezava" xfId="262" builtinId="9" hidden="1"/>
    <cellStyle name="Obiskana hiperpovezava" xfId="264" builtinId="9" hidden="1"/>
    <cellStyle name="Obiskana hiperpovezava" xfId="266" builtinId="9" hidden="1"/>
    <cellStyle name="Obiskana hiperpovezava" xfId="268" builtinId="9" hidden="1"/>
    <cellStyle name="Obiskana hiperpovezava" xfId="270" builtinId="9" hidden="1"/>
    <cellStyle name="Obiskana hiperpovezava" xfId="272" builtinId="9" hidden="1"/>
    <cellStyle name="Obiskana hiperpovezava" xfId="274" builtinId="9" hidden="1"/>
    <cellStyle name="Obiskana hiperpovezava" xfId="276" builtinId="9" hidden="1"/>
    <cellStyle name="Obiskana hiperpovezava" xfId="278" builtinId="9" hidden="1"/>
    <cellStyle name="Obiskana hiperpovezava" xfId="280" builtinId="9" hidden="1"/>
    <cellStyle name="Obiskana hiperpovezava" xfId="282" builtinId="9" hidden="1"/>
    <cellStyle name="Obiskana hiperpovezava" xfId="284" builtinId="9" hidden="1"/>
    <cellStyle name="Obiskana hiperpovezava" xfId="286" builtinId="9" hidden="1"/>
    <cellStyle name="Obiskana hiperpovezava" xfId="288" builtinId="9" hidden="1"/>
    <cellStyle name="Obiskana hiperpovezava" xfId="290" builtinId="9" hidden="1"/>
    <cellStyle name="Obiskana hiperpovezava" xfId="292" builtinId="9" hidden="1"/>
    <cellStyle name="Obiskana hiperpovezava" xfId="294" builtinId="9" hidden="1"/>
    <cellStyle name="Obiskana hiperpovezava" xfId="296" builtinId="9" hidden="1"/>
    <cellStyle name="Obiskana hiperpovezava" xfId="298" builtinId="9" hidden="1"/>
    <cellStyle name="Obiskana hiperpovezava" xfId="300" builtinId="9" hidden="1"/>
    <cellStyle name="Obiskana hiperpovezava" xfId="302" builtinId="9" hidden="1"/>
    <cellStyle name="Obiskana hiperpovezava" xfId="304" builtinId="9" hidden="1"/>
    <cellStyle name="Obiskana hiperpovezava" xfId="306" builtinId="9" hidden="1"/>
    <cellStyle name="Obiskana hiperpovezava" xfId="308" builtinId="9" hidden="1"/>
    <cellStyle name="Obiskana hiperpovezava" xfId="310" builtinId="9" hidden="1"/>
    <cellStyle name="Obiskana hiperpovezava" xfId="312" builtinId="9" hidden="1"/>
    <cellStyle name="Obiskana hiperpovezava" xfId="314" builtinId="9" hidden="1"/>
    <cellStyle name="Obiskana hiperpovezava" xfId="316" builtinId="9" hidden="1"/>
    <cellStyle name="Obiskana hiperpovezava" xfId="320" builtinId="9" hidden="1"/>
    <cellStyle name="Obiskana hiperpovezava" xfId="322" builtinId="9" hidden="1"/>
    <cellStyle name="Obiskana hiperpovezava" xfId="324" builtinId="9" hidden="1"/>
    <cellStyle name="Obiskana hiperpovezava" xfId="326" builtinId="9" hidden="1"/>
    <cellStyle name="Obiskana hiperpovezava" xfId="328" builtinId="9" hidden="1"/>
    <cellStyle name="Obiskana hiperpovezava" xfId="330" builtinId="9" hidden="1"/>
    <cellStyle name="Obiskana hiperpovezava" xfId="332" builtinId="9" hidden="1"/>
    <cellStyle name="Obiskana hiperpovezava" xfId="334" builtinId="9" hidden="1"/>
    <cellStyle name="Obiskana hiperpovezava" xfId="336" builtinId="9" hidden="1"/>
    <cellStyle name="Obiskana hiperpovezava" xfId="338" builtinId="9" hidden="1"/>
    <cellStyle name="Obiskana hiperpovezava" xfId="340" builtinId="9" hidden="1"/>
    <cellStyle name="Obiskana hiperpovezava" xfId="342" builtinId="9" hidden="1"/>
    <cellStyle name="Obiskana hiperpovezava" xfId="344" builtinId="9" hidden="1"/>
    <cellStyle name="Obiskana hiperpovezava" xfId="346" builtinId="9" hidden="1"/>
    <cellStyle name="Obiskana hiperpovezava" xfId="348" builtinId="9" hidden="1"/>
    <cellStyle name="Obiskana hiperpovezava" xfId="350" builtinId="9" hidden="1"/>
    <cellStyle name="Obiskana hiperpovezava" xfId="352" builtinId="9" hidden="1"/>
    <cellStyle name="Obiskana hiperpovezava" xfId="354" builtinId="9" hidden="1"/>
    <cellStyle name="Obiskana hiperpovezava" xfId="356" builtinId="9" hidden="1"/>
    <cellStyle name="Obiskana hiperpovezava" xfId="358" builtinId="9" hidden="1"/>
    <cellStyle name="Obiskana hiperpovezava" xfId="360" builtinId="9" hidden="1"/>
    <cellStyle name="Obiskana hiperpovezava" xfId="362" builtinId="9" hidden="1"/>
    <cellStyle name="Obiskana hiperpovezava" xfId="364" builtinId="9" hidden="1"/>
    <cellStyle name="Obiskana hiperpovezava" xfId="366" builtinId="9" hidden="1"/>
    <cellStyle name="Obiskana hiperpovezava" xfId="368" builtinId="9" hidden="1"/>
    <cellStyle name="Obiskana hiperpovezava" xfId="370" builtinId="9" hidden="1"/>
    <cellStyle name="Obiskana hiperpovezava" xfId="372" builtinId="9" hidden="1"/>
    <cellStyle name="Obiskana hiperpovezava" xfId="374" builtinId="9" hidden="1"/>
    <cellStyle name="Obiskana hiperpovezava" xfId="376" builtinId="9" hidden="1"/>
    <cellStyle name="Obiskana hiperpovezava" xfId="378" builtinId="9" hidden="1"/>
    <cellStyle name="Obiskana hiperpovezava" xfId="380" builtinId="9" hidden="1"/>
    <cellStyle name="Obiskana hiperpovezava" xfId="382" builtinId="9" hidden="1"/>
    <cellStyle name="Obiskana hiperpovezava" xfId="384" builtinId="9" hidden="1"/>
    <cellStyle name="Obiskana hiperpovezava" xfId="386" builtinId="9" hidden="1"/>
    <cellStyle name="Obiskana hiperpovezava" xfId="388" builtinId="9" hidden="1"/>
    <cellStyle name="Obiskana hiperpovezava" xfId="390" builtinId="9" hidden="1"/>
    <cellStyle name="Obiskana hiperpovezava" xfId="392" builtinId="9" hidden="1"/>
    <cellStyle name="Obiskana hiperpovezava" xfId="394" builtinId="9" hidden="1"/>
    <cellStyle name="Obiskana hiperpovezava" xfId="396" builtinId="9" hidden="1"/>
    <cellStyle name="Obiskana hiperpovezava" xfId="398" builtinId="9" hidden="1"/>
    <cellStyle name="Obiskana hiperpovezava" xfId="400" builtinId="9" hidden="1"/>
    <cellStyle name="Obiskana hiperpovezava" xfId="402" builtinId="9" hidden="1"/>
    <cellStyle name="Obiskana hiperpovezava" xfId="404" builtinId="9" hidden="1"/>
    <cellStyle name="Obiskana hiperpovezava" xfId="406" builtinId="9" hidden="1"/>
    <cellStyle name="Obiskana hiperpovezava" xfId="408" builtinId="9" hidden="1"/>
    <cellStyle name="Obiskana hiperpovezava" xfId="410" builtinId="9" hidden="1"/>
    <cellStyle name="Obiskana hiperpovezava" xfId="412" builtinId="9" hidden="1"/>
    <cellStyle name="Obiskana hiperpovezava" xfId="414" builtinId="9" hidden="1"/>
    <cellStyle name="Obiskana hiperpovezava" xfId="416" builtinId="9" hidden="1"/>
    <cellStyle name="Obiskana hiperpovezava" xfId="418" builtinId="9" hidden="1"/>
    <cellStyle name="Obiskana hiperpovezava" xfId="420" builtinId="9" hidden="1"/>
    <cellStyle name="Obiskana hiperpovezava" xfId="422" builtinId="9" hidden="1"/>
    <cellStyle name="Obiskana hiperpovezava" xfId="424" builtinId="9" hidden="1"/>
    <cellStyle name="Obiskana hiperpovezava" xfId="426" builtinId="9" hidden="1"/>
    <cellStyle name="Obiskana hiperpovezava" xfId="428" builtinId="9" hidden="1"/>
    <cellStyle name="Obiskana hiperpovezava" xfId="430" builtinId="9" hidden="1"/>
    <cellStyle name="Obiskana hiperpovezava" xfId="432" builtinId="9" hidden="1"/>
    <cellStyle name="Obiskana hiperpovezava" xfId="434" builtinId="9" hidden="1"/>
    <cellStyle name="Obiskana hiperpovezava" xfId="436" builtinId="9" hidden="1"/>
    <cellStyle name="Obiskana hiperpovezava" xfId="438" builtinId="9" hidden="1"/>
    <cellStyle name="Obiskana hiperpovezava" xfId="440" builtinId="9" hidden="1"/>
    <cellStyle name="Obiskana hiperpovezava" xfId="442" builtinId="9" hidden="1"/>
    <cellStyle name="Obiskana hiperpovezava" xfId="444" builtinId="9" hidden="1"/>
    <cellStyle name="Obiskana hiperpovezava" xfId="446" builtinId="9" hidden="1"/>
    <cellStyle name="Obiskana hiperpovezava" xfId="448" builtinId="9" hidden="1"/>
    <cellStyle name="Obiskana hiperpovezava" xfId="450" builtinId="9" hidden="1"/>
    <cellStyle name="Obiskana hiperpovezava" xfId="452" builtinId="9" hidden="1"/>
    <cellStyle name="Obiskana hiperpovezava" xfId="454" builtinId="9" hidden="1"/>
    <cellStyle name="Obiskana hiperpovezava" xfId="456" builtinId="9" hidden="1"/>
    <cellStyle name="Obiskana hiperpovezava" xfId="458" builtinId="9" hidden="1"/>
    <cellStyle name="Obiskana hiperpovezava" xfId="460" builtinId="9" hidden="1"/>
    <cellStyle name="Obiskana hiperpovezava" xfId="462" builtinId="9" hidden="1"/>
    <cellStyle name="Obiskana hiperpovezava" xfId="464" builtinId="9" hidden="1"/>
    <cellStyle name="Obiskana hiperpovezava" xfId="466" builtinId="9" hidden="1"/>
    <cellStyle name="Obiskana hiperpovezava" xfId="468" builtinId="9" hidden="1"/>
    <cellStyle name="Obiskana hiperpovezava" xfId="470" builtinId="9" hidden="1"/>
    <cellStyle name="Obiskana hiperpovezava" xfId="472" builtinId="9" hidden="1"/>
    <cellStyle name="Obiskana hiperpovezava" xfId="474" builtinId="9" hidden="1"/>
    <cellStyle name="Obiskana hiperpovezava" xfId="476" builtinId="9" hidden="1"/>
    <cellStyle name="Obiskana hiperpovezava" xfId="478" builtinId="9" hidden="1"/>
    <cellStyle name="Obiskana hiperpovezava" xfId="480" builtinId="9" hidden="1"/>
    <cellStyle name="Obiskana hiperpovezava" xfId="482" builtinId="9" hidden="1"/>
    <cellStyle name="Obiskana hiperpovezava" xfId="484" builtinId="9" hidden="1"/>
    <cellStyle name="Obiskana hiperpovezava" xfId="486" builtinId="9" hidden="1"/>
    <cellStyle name="Obiskana hiperpovezava" xfId="488" builtinId="9" hidden="1"/>
    <cellStyle name="Obiskana hiperpovezava" xfId="490" builtinId="9" hidden="1"/>
    <cellStyle name="Obiskana hiperpovezava" xfId="492" builtinId="9" hidden="1"/>
    <cellStyle name="Obiskana hiperpovezava" xfId="496" builtinId="9" hidden="1"/>
    <cellStyle name="Obiskana hiperpovezava" xfId="498" builtinId="9" hidden="1"/>
    <cellStyle name="Odstotek" xfId="494" builtinId="5"/>
    <cellStyle name="Valuta" xfId="493" builtinId="4"/>
  </cellStyles>
  <dxfs count="67">
    <dxf>
      <font>
        <color theme="0"/>
      </font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59595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59595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59595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59595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59595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59595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59595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Medium4"/>
  <colors>
    <mruColors>
      <color rgb="FF595959"/>
      <color rgb="FFD9D9D9"/>
      <color rgb="FFFFFFFF"/>
      <color rgb="FF825A3B"/>
      <color rgb="FF7030A0"/>
      <color rgb="FFFF61B4"/>
      <color rgb="FFE26E0E"/>
      <color rgb="FFF99A1C"/>
      <color rgb="FF57BC2E"/>
      <color rgb="FF0887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png"/><Relationship Id="rId39" Type="http://schemas.openxmlformats.org/officeDocument/2006/relationships/image" Target="../media/image40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9" Type="http://schemas.openxmlformats.org/officeDocument/2006/relationships/image" Target="../media/image30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53" Type="http://schemas.openxmlformats.org/officeDocument/2006/relationships/image" Target="../media/image54.jpe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31" Type="http://schemas.openxmlformats.org/officeDocument/2006/relationships/image" Target="../media/image32.jpeg"/><Relationship Id="rId44" Type="http://schemas.openxmlformats.org/officeDocument/2006/relationships/image" Target="../media/image45.jpeg"/><Relationship Id="rId52" Type="http://schemas.openxmlformats.org/officeDocument/2006/relationships/image" Target="../media/image53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jpeg"/><Relationship Id="rId35" Type="http://schemas.openxmlformats.org/officeDocument/2006/relationships/image" Target="../media/image36.pn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56" Type="http://schemas.openxmlformats.org/officeDocument/2006/relationships/image" Target="../media/image57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3" Type="http://schemas.openxmlformats.org/officeDocument/2006/relationships/image" Target="../media/image4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jpeg"/><Relationship Id="rId46" Type="http://schemas.openxmlformats.org/officeDocument/2006/relationships/image" Target="../media/image47.jpeg"/><Relationship Id="rId20" Type="http://schemas.openxmlformats.org/officeDocument/2006/relationships/image" Target="../media/image21.png"/><Relationship Id="rId41" Type="http://schemas.openxmlformats.org/officeDocument/2006/relationships/image" Target="../media/image42.jpeg"/><Relationship Id="rId54" Type="http://schemas.openxmlformats.org/officeDocument/2006/relationships/image" Target="../media/image55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jpeg"/><Relationship Id="rId36" Type="http://schemas.openxmlformats.org/officeDocument/2006/relationships/image" Target="../media/image37.png"/><Relationship Id="rId49" Type="http://schemas.openxmlformats.org/officeDocument/2006/relationships/image" Target="../media/image50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0.jpeg"/><Relationship Id="rId18" Type="http://schemas.openxmlformats.org/officeDocument/2006/relationships/image" Target="../media/image75.jpeg"/><Relationship Id="rId26" Type="http://schemas.openxmlformats.org/officeDocument/2006/relationships/image" Target="../media/image83.jpeg"/><Relationship Id="rId21" Type="http://schemas.openxmlformats.org/officeDocument/2006/relationships/image" Target="../media/image78.jpeg"/><Relationship Id="rId34" Type="http://schemas.openxmlformats.org/officeDocument/2006/relationships/image" Target="../media/image91.jpeg"/><Relationship Id="rId7" Type="http://schemas.openxmlformats.org/officeDocument/2006/relationships/image" Target="../media/image64.jpeg"/><Relationship Id="rId12" Type="http://schemas.openxmlformats.org/officeDocument/2006/relationships/image" Target="../media/image69.jpeg"/><Relationship Id="rId17" Type="http://schemas.openxmlformats.org/officeDocument/2006/relationships/image" Target="../media/image74.jpeg"/><Relationship Id="rId25" Type="http://schemas.openxmlformats.org/officeDocument/2006/relationships/image" Target="../media/image82.jpeg"/><Relationship Id="rId33" Type="http://schemas.openxmlformats.org/officeDocument/2006/relationships/image" Target="../media/image90.jpeg"/><Relationship Id="rId2" Type="http://schemas.openxmlformats.org/officeDocument/2006/relationships/image" Target="../media/image59.jpeg"/><Relationship Id="rId16" Type="http://schemas.openxmlformats.org/officeDocument/2006/relationships/image" Target="../media/image73.jpeg"/><Relationship Id="rId20" Type="http://schemas.openxmlformats.org/officeDocument/2006/relationships/image" Target="../media/image77.jpeg"/><Relationship Id="rId29" Type="http://schemas.openxmlformats.org/officeDocument/2006/relationships/image" Target="../media/image86.jpeg"/><Relationship Id="rId1" Type="http://schemas.openxmlformats.org/officeDocument/2006/relationships/image" Target="../media/image58.png"/><Relationship Id="rId6" Type="http://schemas.openxmlformats.org/officeDocument/2006/relationships/image" Target="../media/image63.jpeg"/><Relationship Id="rId11" Type="http://schemas.openxmlformats.org/officeDocument/2006/relationships/image" Target="../media/image68.jpeg"/><Relationship Id="rId24" Type="http://schemas.openxmlformats.org/officeDocument/2006/relationships/image" Target="../media/image81.jpeg"/><Relationship Id="rId32" Type="http://schemas.openxmlformats.org/officeDocument/2006/relationships/image" Target="../media/image89.jpeg"/><Relationship Id="rId37" Type="http://schemas.openxmlformats.org/officeDocument/2006/relationships/image" Target="../media/image94.jpeg"/><Relationship Id="rId5" Type="http://schemas.openxmlformats.org/officeDocument/2006/relationships/image" Target="../media/image62.jpeg"/><Relationship Id="rId15" Type="http://schemas.openxmlformats.org/officeDocument/2006/relationships/image" Target="../media/image72.jpeg"/><Relationship Id="rId23" Type="http://schemas.openxmlformats.org/officeDocument/2006/relationships/image" Target="../media/image80.jpeg"/><Relationship Id="rId28" Type="http://schemas.openxmlformats.org/officeDocument/2006/relationships/image" Target="../media/image85.jpeg"/><Relationship Id="rId36" Type="http://schemas.openxmlformats.org/officeDocument/2006/relationships/image" Target="../media/image93.jpeg"/><Relationship Id="rId10" Type="http://schemas.openxmlformats.org/officeDocument/2006/relationships/image" Target="../media/image67.jpeg"/><Relationship Id="rId19" Type="http://schemas.openxmlformats.org/officeDocument/2006/relationships/image" Target="../media/image76.jpeg"/><Relationship Id="rId31" Type="http://schemas.openxmlformats.org/officeDocument/2006/relationships/image" Target="../media/image88.jpeg"/><Relationship Id="rId4" Type="http://schemas.openxmlformats.org/officeDocument/2006/relationships/image" Target="../media/image61.jpeg"/><Relationship Id="rId9" Type="http://schemas.openxmlformats.org/officeDocument/2006/relationships/image" Target="../media/image66.jpeg"/><Relationship Id="rId14" Type="http://schemas.openxmlformats.org/officeDocument/2006/relationships/image" Target="../media/image71.jpeg"/><Relationship Id="rId22" Type="http://schemas.openxmlformats.org/officeDocument/2006/relationships/image" Target="../media/image79.jpeg"/><Relationship Id="rId27" Type="http://schemas.openxmlformats.org/officeDocument/2006/relationships/image" Target="../media/image84.jpeg"/><Relationship Id="rId30" Type="http://schemas.openxmlformats.org/officeDocument/2006/relationships/image" Target="../media/image87.jpeg"/><Relationship Id="rId35" Type="http://schemas.openxmlformats.org/officeDocument/2006/relationships/image" Target="../media/image92.jpeg"/><Relationship Id="rId8" Type="http://schemas.openxmlformats.org/officeDocument/2006/relationships/image" Target="../media/image65.jpeg"/><Relationship Id="rId3" Type="http://schemas.openxmlformats.org/officeDocument/2006/relationships/image" Target="../media/image6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jpeg"/><Relationship Id="rId13" Type="http://schemas.openxmlformats.org/officeDocument/2006/relationships/image" Target="../media/image107.jpeg"/><Relationship Id="rId18" Type="http://schemas.openxmlformats.org/officeDocument/2006/relationships/image" Target="../media/image112.jpeg"/><Relationship Id="rId26" Type="http://schemas.openxmlformats.org/officeDocument/2006/relationships/image" Target="../media/image120.jpeg"/><Relationship Id="rId3" Type="http://schemas.openxmlformats.org/officeDocument/2006/relationships/image" Target="../media/image97.jpeg"/><Relationship Id="rId21" Type="http://schemas.openxmlformats.org/officeDocument/2006/relationships/image" Target="../media/image115.jpeg"/><Relationship Id="rId7" Type="http://schemas.openxmlformats.org/officeDocument/2006/relationships/image" Target="../media/image101.jpeg"/><Relationship Id="rId12" Type="http://schemas.openxmlformats.org/officeDocument/2006/relationships/image" Target="../media/image106.jpeg"/><Relationship Id="rId17" Type="http://schemas.openxmlformats.org/officeDocument/2006/relationships/image" Target="../media/image111.jpeg"/><Relationship Id="rId25" Type="http://schemas.openxmlformats.org/officeDocument/2006/relationships/image" Target="../media/image119.jpeg"/><Relationship Id="rId2" Type="http://schemas.openxmlformats.org/officeDocument/2006/relationships/image" Target="../media/image96.jpeg"/><Relationship Id="rId16" Type="http://schemas.openxmlformats.org/officeDocument/2006/relationships/image" Target="../media/image110.jpeg"/><Relationship Id="rId20" Type="http://schemas.openxmlformats.org/officeDocument/2006/relationships/image" Target="../media/image114.jpeg"/><Relationship Id="rId1" Type="http://schemas.openxmlformats.org/officeDocument/2006/relationships/image" Target="../media/image95.jpeg"/><Relationship Id="rId6" Type="http://schemas.openxmlformats.org/officeDocument/2006/relationships/image" Target="../media/image100.jpeg"/><Relationship Id="rId11" Type="http://schemas.openxmlformats.org/officeDocument/2006/relationships/image" Target="../media/image105.jpeg"/><Relationship Id="rId24" Type="http://schemas.openxmlformats.org/officeDocument/2006/relationships/image" Target="../media/image118.jpeg"/><Relationship Id="rId5" Type="http://schemas.openxmlformats.org/officeDocument/2006/relationships/image" Target="../media/image99.jpeg"/><Relationship Id="rId15" Type="http://schemas.openxmlformats.org/officeDocument/2006/relationships/image" Target="../media/image109.jpeg"/><Relationship Id="rId23" Type="http://schemas.openxmlformats.org/officeDocument/2006/relationships/image" Target="../media/image117.jpeg"/><Relationship Id="rId10" Type="http://schemas.openxmlformats.org/officeDocument/2006/relationships/image" Target="../media/image104.jpeg"/><Relationship Id="rId19" Type="http://schemas.openxmlformats.org/officeDocument/2006/relationships/image" Target="../media/image113.jpeg"/><Relationship Id="rId4" Type="http://schemas.openxmlformats.org/officeDocument/2006/relationships/image" Target="../media/image98.jpeg"/><Relationship Id="rId9" Type="http://schemas.openxmlformats.org/officeDocument/2006/relationships/image" Target="../media/image103.jpeg"/><Relationship Id="rId14" Type="http://schemas.openxmlformats.org/officeDocument/2006/relationships/image" Target="../media/image108.jpeg"/><Relationship Id="rId22" Type="http://schemas.openxmlformats.org/officeDocument/2006/relationships/image" Target="../media/image11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1.jpeg"/><Relationship Id="rId1" Type="http://schemas.openxmlformats.org/officeDocument/2006/relationships/image" Target="../media/image9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93133</xdr:colOff>
      <xdr:row>0</xdr:row>
      <xdr:rowOff>67733</xdr:rowOff>
    </xdr:from>
    <xdr:to>
      <xdr:col>1</xdr:col>
      <xdr:colOff>1088390</xdr:colOff>
      <xdr:row>5</xdr:row>
      <xdr:rowOff>92286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B525A71F-450F-425C-FB3E-53D3E512F1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0" y="67733"/>
          <a:ext cx="999067" cy="990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1246777</xdr:colOff>
      <xdr:row>2</xdr:row>
      <xdr:rowOff>110900</xdr:rowOff>
    </xdr:from>
    <xdr:to>
      <xdr:col>3</xdr:col>
      <xdr:colOff>1045572</xdr:colOff>
      <xdr:row>5</xdr:row>
      <xdr:rowOff>264524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F9AA79F-1A82-5547-95D9-AA0F5F4FE2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40741" y="423864"/>
          <a:ext cx="1107258" cy="983660"/>
        </a:xfrm>
        <a:prstGeom prst="rect">
          <a:avLst/>
        </a:prstGeom>
      </xdr:spPr>
    </xdr:pic>
    <xdr:clientData/>
  </xdr:twoCellAnchor>
  <xdr:twoCellAnchor>
    <xdr:from>
      <xdr:col>2</xdr:col>
      <xdr:colOff>24665</xdr:colOff>
      <xdr:row>53</xdr:row>
      <xdr:rowOff>32658</xdr:rowOff>
    </xdr:from>
    <xdr:to>
      <xdr:col>2</xdr:col>
      <xdr:colOff>1187270</xdr:colOff>
      <xdr:row>54</xdr:row>
      <xdr:rowOff>13607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38952D0-3637-7769-7DA6-962536544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1351" y="35302372"/>
          <a:ext cx="1162605" cy="742949"/>
        </a:xfrm>
        <a:prstGeom prst="rect">
          <a:avLst/>
        </a:prstGeom>
      </xdr:spPr>
    </xdr:pic>
    <xdr:clientData/>
  </xdr:twoCellAnchor>
  <xdr:twoCellAnchor>
    <xdr:from>
      <xdr:col>2</xdr:col>
      <xdr:colOff>15343</xdr:colOff>
      <xdr:row>54</xdr:row>
      <xdr:rowOff>4082</xdr:rowOff>
    </xdr:from>
    <xdr:to>
      <xdr:col>2</xdr:col>
      <xdr:colOff>1169488</xdr:colOff>
      <xdr:row>55</xdr:row>
      <xdr:rowOff>14968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3137810-D777-0D21-8F4D-83A6F3C3B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029" y="36035796"/>
          <a:ext cx="1154145" cy="772886"/>
        </a:xfrm>
        <a:prstGeom prst="rect">
          <a:avLst/>
        </a:prstGeom>
      </xdr:spPr>
    </xdr:pic>
    <xdr:clientData/>
  </xdr:twoCellAnchor>
  <xdr:twoCellAnchor>
    <xdr:from>
      <xdr:col>1</xdr:col>
      <xdr:colOff>167368</xdr:colOff>
      <xdr:row>54</xdr:row>
      <xdr:rowOff>741136</xdr:rowOff>
    </xdr:from>
    <xdr:to>
      <xdr:col>2</xdr:col>
      <xdr:colOff>1201693</xdr:colOff>
      <xdr:row>56</xdr:row>
      <xdr:rowOff>56925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D2534F6C-55E3-08CB-DDC1-369E53269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189" y="5476422"/>
          <a:ext cx="1289958" cy="852489"/>
        </a:xfrm>
        <a:prstGeom prst="rect">
          <a:avLst/>
        </a:prstGeom>
      </xdr:spPr>
    </xdr:pic>
    <xdr:clientData/>
  </xdr:twoCellAnchor>
  <xdr:twoCellAnchor>
    <xdr:from>
      <xdr:col>1</xdr:col>
      <xdr:colOff>244930</xdr:colOff>
      <xdr:row>55</xdr:row>
      <xdr:rowOff>759732</xdr:rowOff>
    </xdr:from>
    <xdr:to>
      <xdr:col>2</xdr:col>
      <xdr:colOff>1202692</xdr:colOff>
      <xdr:row>57</xdr:row>
      <xdr:rowOff>59554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AC82867-646F-39A3-564B-4398BF1CD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1" y="6257018"/>
          <a:ext cx="1230540" cy="820012"/>
        </a:xfrm>
        <a:prstGeom prst="rect">
          <a:avLst/>
        </a:prstGeom>
      </xdr:spPr>
    </xdr:pic>
    <xdr:clientData/>
  </xdr:twoCellAnchor>
  <xdr:twoCellAnchor>
    <xdr:from>
      <xdr:col>1</xdr:col>
      <xdr:colOff>251279</xdr:colOff>
      <xdr:row>57</xdr:row>
      <xdr:rowOff>25854</xdr:rowOff>
    </xdr:from>
    <xdr:to>
      <xdr:col>2</xdr:col>
      <xdr:colOff>1203869</xdr:colOff>
      <xdr:row>58</xdr:row>
      <xdr:rowOff>96609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362B8579-E878-5D81-4912-D387F28C2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100" y="7047140"/>
          <a:ext cx="1229178" cy="820055"/>
        </a:xfrm>
        <a:prstGeom prst="rect">
          <a:avLst/>
        </a:prstGeom>
      </xdr:spPr>
    </xdr:pic>
    <xdr:clientData/>
  </xdr:twoCellAnchor>
  <xdr:twoCellAnchor>
    <xdr:from>
      <xdr:col>1</xdr:col>
      <xdr:colOff>206303</xdr:colOff>
      <xdr:row>57</xdr:row>
      <xdr:rowOff>752021</xdr:rowOff>
    </xdr:from>
    <xdr:to>
      <xdr:col>2</xdr:col>
      <xdr:colOff>1214666</xdr:colOff>
      <xdr:row>59</xdr:row>
      <xdr:rowOff>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B2D9BD3E-FBA4-0D1D-AB60-8760E06E0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403" y="26482221"/>
          <a:ext cx="1275063" cy="827314"/>
        </a:xfrm>
        <a:prstGeom prst="rect">
          <a:avLst/>
        </a:prstGeom>
      </xdr:spPr>
    </xdr:pic>
    <xdr:clientData/>
  </xdr:twoCellAnchor>
  <xdr:twoCellAnchor>
    <xdr:from>
      <xdr:col>1</xdr:col>
      <xdr:colOff>206015</xdr:colOff>
      <xdr:row>59</xdr:row>
      <xdr:rowOff>91806</xdr:rowOff>
    </xdr:from>
    <xdr:to>
      <xdr:col>2</xdr:col>
      <xdr:colOff>1271997</xdr:colOff>
      <xdr:row>60</xdr:row>
      <xdr:rowOff>19322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F0A57FB-0F66-1694-8222-186E3A9A88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7836" y="39157913"/>
          <a:ext cx="1338125" cy="689516"/>
        </a:xfrm>
        <a:prstGeom prst="rect">
          <a:avLst/>
        </a:prstGeom>
      </xdr:spPr>
    </xdr:pic>
    <xdr:clientData/>
  </xdr:twoCellAnchor>
  <xdr:twoCellAnchor>
    <xdr:from>
      <xdr:col>2</xdr:col>
      <xdr:colOff>125640</xdr:colOff>
      <xdr:row>60</xdr:row>
      <xdr:rowOff>20139</xdr:rowOff>
    </xdr:from>
    <xdr:to>
      <xdr:col>2</xdr:col>
      <xdr:colOff>1212488</xdr:colOff>
      <xdr:row>60</xdr:row>
      <xdr:rowOff>745831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1004255F-463A-2480-6466-03FBA0013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604" y="39848246"/>
          <a:ext cx="1086848" cy="725692"/>
        </a:xfrm>
        <a:prstGeom prst="rect">
          <a:avLst/>
        </a:prstGeom>
      </xdr:spPr>
    </xdr:pic>
    <xdr:clientData/>
  </xdr:twoCellAnchor>
  <xdr:twoCellAnchor>
    <xdr:from>
      <xdr:col>2</xdr:col>
      <xdr:colOff>84818</xdr:colOff>
      <xdr:row>60</xdr:row>
      <xdr:rowOff>746125</xdr:rowOff>
    </xdr:from>
    <xdr:to>
      <xdr:col>2</xdr:col>
      <xdr:colOff>1240155</xdr:colOff>
      <xdr:row>61</xdr:row>
      <xdr:rowOff>745831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DA2041C0-EFE6-C4EA-F0AD-F4B544B66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8782" y="10053411"/>
          <a:ext cx="1162957" cy="771866"/>
        </a:xfrm>
        <a:prstGeom prst="rect">
          <a:avLst/>
        </a:prstGeom>
      </xdr:spPr>
    </xdr:pic>
    <xdr:clientData/>
  </xdr:twoCellAnchor>
  <xdr:twoCellAnchor>
    <xdr:from>
      <xdr:col>2</xdr:col>
      <xdr:colOff>119019</xdr:colOff>
      <xdr:row>61</xdr:row>
      <xdr:rowOff>744583</xdr:rowOff>
    </xdr:from>
    <xdr:to>
      <xdr:col>2</xdr:col>
      <xdr:colOff>1227186</xdr:colOff>
      <xdr:row>62</xdr:row>
      <xdr:rowOff>734403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58B6724-BEC6-6272-C345-CE926F669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983" y="41334690"/>
          <a:ext cx="1108167" cy="751820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1360713</xdr:colOff>
      <xdr:row>2</xdr:row>
      <xdr:rowOff>53617</xdr:rowOff>
    </xdr:from>
    <xdr:to>
      <xdr:col>9</xdr:col>
      <xdr:colOff>511083</xdr:colOff>
      <xdr:row>6</xdr:row>
      <xdr:rowOff>168966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186BA5E8-E393-49F6-8493-1EBE61B727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68142" y="434617"/>
          <a:ext cx="1240427" cy="1236578"/>
        </a:xfrm>
        <a:prstGeom prst="rect">
          <a:avLst/>
        </a:prstGeom>
      </xdr:spPr>
    </xdr:pic>
    <xdr:clientData/>
  </xdr:twoCellAnchor>
  <xdr:twoCellAnchor>
    <xdr:from>
      <xdr:col>2</xdr:col>
      <xdr:colOff>59564</xdr:colOff>
      <xdr:row>45</xdr:row>
      <xdr:rowOff>755515</xdr:rowOff>
    </xdr:from>
    <xdr:to>
      <xdr:col>2</xdr:col>
      <xdr:colOff>1201638</xdr:colOff>
      <xdr:row>47</xdr:row>
      <xdr:rowOff>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9FA03B4C-33ED-46EA-9FB8-94B7A72B4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364" y="46678715"/>
          <a:ext cx="1142074" cy="768485"/>
        </a:xfrm>
        <a:prstGeom prst="rect">
          <a:avLst/>
        </a:prstGeom>
      </xdr:spPr>
    </xdr:pic>
    <xdr:clientData/>
  </xdr:twoCellAnchor>
  <xdr:oneCellAnchor>
    <xdr:from>
      <xdr:col>1</xdr:col>
      <xdr:colOff>270038</xdr:colOff>
      <xdr:row>48</xdr:row>
      <xdr:rowOff>26082</xdr:rowOff>
    </xdr:from>
    <xdr:ext cx="1157707" cy="794157"/>
    <xdr:pic>
      <xdr:nvPicPr>
        <xdr:cNvPr id="7" name="Slika 6">
          <a:extLst>
            <a:ext uri="{FF2B5EF4-FFF2-40B4-BE49-F238E27FC236}">
              <a16:creationId xmlns:a16="http://schemas.microsoft.com/office/drawing/2014/main" id="{9A7DB59B-F600-4590-B989-632402884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9138" y="48235282"/>
          <a:ext cx="1157707" cy="794157"/>
        </a:xfrm>
        <a:prstGeom prst="rect">
          <a:avLst/>
        </a:prstGeom>
      </xdr:spPr>
    </xdr:pic>
    <xdr:clientData/>
  </xdr:oneCellAnchor>
  <xdr:twoCellAnchor>
    <xdr:from>
      <xdr:col>2</xdr:col>
      <xdr:colOff>139833</xdr:colOff>
      <xdr:row>37</xdr:row>
      <xdr:rowOff>759024</xdr:rowOff>
    </xdr:from>
    <xdr:to>
      <xdr:col>2</xdr:col>
      <xdr:colOff>1254779</xdr:colOff>
      <xdr:row>38</xdr:row>
      <xdr:rowOff>741408</xdr:rowOff>
    </xdr:to>
    <xdr:pic>
      <xdr:nvPicPr>
        <xdr:cNvPr id="9" name="Picture 17">
          <a:extLst>
            <a:ext uri="{FF2B5EF4-FFF2-40B4-BE49-F238E27FC236}">
              <a16:creationId xmlns:a16="http://schemas.microsoft.com/office/drawing/2014/main" id="{3EB04312-115E-41D9-A5BF-D239D6AB4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633" y="40586224"/>
          <a:ext cx="1114946" cy="744384"/>
        </a:xfrm>
        <a:prstGeom prst="rect">
          <a:avLst/>
        </a:prstGeom>
      </xdr:spPr>
    </xdr:pic>
    <xdr:clientData/>
  </xdr:twoCellAnchor>
  <xdr:twoCellAnchor>
    <xdr:from>
      <xdr:col>2</xdr:col>
      <xdr:colOff>30691</xdr:colOff>
      <xdr:row>40</xdr:row>
      <xdr:rowOff>68680</xdr:rowOff>
    </xdr:from>
    <xdr:to>
      <xdr:col>3</xdr:col>
      <xdr:colOff>9789</xdr:colOff>
      <xdr:row>40</xdr:row>
      <xdr:rowOff>759994</xdr:rowOff>
    </xdr:to>
    <xdr:pic>
      <xdr:nvPicPr>
        <xdr:cNvPr id="10" name="Picture 20">
          <a:extLst>
            <a:ext uri="{FF2B5EF4-FFF2-40B4-BE49-F238E27FC236}">
              <a16:creationId xmlns:a16="http://schemas.microsoft.com/office/drawing/2014/main" id="{24C4B580-F8E5-487B-A7B8-86FE5962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491" y="42181880"/>
          <a:ext cx="1287198" cy="691314"/>
        </a:xfrm>
        <a:prstGeom prst="rect">
          <a:avLst/>
        </a:prstGeom>
      </xdr:spPr>
    </xdr:pic>
    <xdr:clientData/>
  </xdr:twoCellAnchor>
  <xdr:twoCellAnchor>
    <xdr:from>
      <xdr:col>2</xdr:col>
      <xdr:colOff>87995</xdr:colOff>
      <xdr:row>42</xdr:row>
      <xdr:rowOff>26220</xdr:rowOff>
    </xdr:from>
    <xdr:to>
      <xdr:col>2</xdr:col>
      <xdr:colOff>1235258</xdr:colOff>
      <xdr:row>43</xdr:row>
      <xdr:rowOff>17464</xdr:rowOff>
    </xdr:to>
    <xdr:pic>
      <xdr:nvPicPr>
        <xdr:cNvPr id="13" name="Picture 22">
          <a:extLst>
            <a:ext uri="{FF2B5EF4-FFF2-40B4-BE49-F238E27FC236}">
              <a16:creationId xmlns:a16="http://schemas.microsoft.com/office/drawing/2014/main" id="{ABC47EFE-3248-4EC4-ABB2-C30ED6FF4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 flipV="1">
          <a:off x="773795" y="43663420"/>
          <a:ext cx="1147263" cy="753244"/>
        </a:xfrm>
        <a:prstGeom prst="rect">
          <a:avLst/>
        </a:prstGeom>
      </xdr:spPr>
    </xdr:pic>
    <xdr:clientData/>
  </xdr:twoCellAnchor>
  <xdr:twoCellAnchor>
    <xdr:from>
      <xdr:col>2</xdr:col>
      <xdr:colOff>17085</xdr:colOff>
      <xdr:row>44</xdr:row>
      <xdr:rowOff>68528</xdr:rowOff>
    </xdr:from>
    <xdr:to>
      <xdr:col>2</xdr:col>
      <xdr:colOff>1292681</xdr:colOff>
      <xdr:row>44</xdr:row>
      <xdr:rowOff>683643</xdr:rowOff>
    </xdr:to>
    <xdr:pic>
      <xdr:nvPicPr>
        <xdr:cNvPr id="33" name="Picture 24">
          <a:extLst>
            <a:ext uri="{FF2B5EF4-FFF2-40B4-BE49-F238E27FC236}">
              <a16:creationId xmlns:a16="http://schemas.microsoft.com/office/drawing/2014/main" id="{0341851B-CA3C-4BE3-85A6-49D98B9F2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2885" y="45229728"/>
          <a:ext cx="1275596" cy="615115"/>
        </a:xfrm>
        <a:prstGeom prst="rect">
          <a:avLst/>
        </a:prstGeom>
      </xdr:spPr>
    </xdr:pic>
    <xdr:clientData/>
  </xdr:twoCellAnchor>
  <xdr:oneCellAnchor>
    <xdr:from>
      <xdr:col>2</xdr:col>
      <xdr:colOff>3628</xdr:colOff>
      <xdr:row>50</xdr:row>
      <xdr:rowOff>68013</xdr:rowOff>
    </xdr:from>
    <xdr:ext cx="1271626" cy="692651"/>
    <xdr:pic>
      <xdr:nvPicPr>
        <xdr:cNvPr id="35" name="Picture 26">
          <a:extLst>
            <a:ext uri="{FF2B5EF4-FFF2-40B4-BE49-F238E27FC236}">
              <a16:creationId xmlns:a16="http://schemas.microsoft.com/office/drawing/2014/main" id="{DC6C4803-E6EC-4283-8768-93394DB14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9428" y="49801213"/>
          <a:ext cx="1271626" cy="692651"/>
        </a:xfrm>
        <a:prstGeom prst="rect">
          <a:avLst/>
        </a:prstGeom>
      </xdr:spPr>
    </xdr:pic>
    <xdr:clientData/>
  </xdr:oneCellAnchor>
  <xdr:twoCellAnchor>
    <xdr:from>
      <xdr:col>2</xdr:col>
      <xdr:colOff>107424</xdr:colOff>
      <xdr:row>37</xdr:row>
      <xdr:rowOff>6570</xdr:rowOff>
    </xdr:from>
    <xdr:to>
      <xdr:col>2</xdr:col>
      <xdr:colOff>1203600</xdr:colOff>
      <xdr:row>37</xdr:row>
      <xdr:rowOff>703763</xdr:rowOff>
    </xdr:to>
    <xdr:pic>
      <xdr:nvPicPr>
        <xdr:cNvPr id="49" name="Slika 48">
          <a:extLst>
            <a:ext uri="{FF2B5EF4-FFF2-40B4-BE49-F238E27FC236}">
              <a16:creationId xmlns:a16="http://schemas.microsoft.com/office/drawing/2014/main" id="{1A42E054-D526-41C3-A922-87EC470C2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224" y="39833770"/>
          <a:ext cx="1096176" cy="697193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38</xdr:row>
      <xdr:rowOff>759865</xdr:rowOff>
    </xdr:from>
    <xdr:to>
      <xdr:col>2</xdr:col>
      <xdr:colOff>1255984</xdr:colOff>
      <xdr:row>39</xdr:row>
      <xdr:rowOff>744187</xdr:rowOff>
    </xdr:to>
    <xdr:pic>
      <xdr:nvPicPr>
        <xdr:cNvPr id="51" name="Slika 50">
          <a:extLst>
            <a:ext uri="{FF2B5EF4-FFF2-40B4-BE49-F238E27FC236}">
              <a16:creationId xmlns:a16="http://schemas.microsoft.com/office/drawing/2014/main" id="{8F893FF2-D4DD-478C-9799-85FCD1CE6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" y="41349065"/>
          <a:ext cx="1065484" cy="746322"/>
        </a:xfrm>
        <a:prstGeom prst="rect">
          <a:avLst/>
        </a:prstGeom>
      </xdr:spPr>
    </xdr:pic>
    <xdr:clientData/>
  </xdr:twoCellAnchor>
  <xdr:twoCellAnchor>
    <xdr:from>
      <xdr:col>2</xdr:col>
      <xdr:colOff>54430</xdr:colOff>
      <xdr:row>41</xdr:row>
      <xdr:rowOff>26606</xdr:rowOff>
    </xdr:from>
    <xdr:to>
      <xdr:col>2</xdr:col>
      <xdr:colOff>1201239</xdr:colOff>
      <xdr:row>41</xdr:row>
      <xdr:rowOff>744686</xdr:rowOff>
    </xdr:to>
    <xdr:pic>
      <xdr:nvPicPr>
        <xdr:cNvPr id="53" name="Slika 52">
          <a:extLst>
            <a:ext uri="{FF2B5EF4-FFF2-40B4-BE49-F238E27FC236}">
              <a16:creationId xmlns:a16="http://schemas.microsoft.com/office/drawing/2014/main" id="{AA20DA6B-47B5-4637-BD54-A720CD7D5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230" y="42901806"/>
          <a:ext cx="1146809" cy="718080"/>
        </a:xfrm>
        <a:prstGeom prst="rect">
          <a:avLst/>
        </a:prstGeom>
      </xdr:spPr>
    </xdr:pic>
    <xdr:clientData/>
  </xdr:twoCellAnchor>
  <xdr:twoCellAnchor>
    <xdr:from>
      <xdr:col>2</xdr:col>
      <xdr:colOff>159045</xdr:colOff>
      <xdr:row>43</xdr:row>
      <xdr:rowOff>10432</xdr:rowOff>
    </xdr:from>
    <xdr:to>
      <xdr:col>2</xdr:col>
      <xdr:colOff>1235836</xdr:colOff>
      <xdr:row>43</xdr:row>
      <xdr:rowOff>704849</xdr:rowOff>
    </xdr:to>
    <xdr:pic>
      <xdr:nvPicPr>
        <xdr:cNvPr id="54" name="Slika 53">
          <a:extLst>
            <a:ext uri="{FF2B5EF4-FFF2-40B4-BE49-F238E27FC236}">
              <a16:creationId xmlns:a16="http://schemas.microsoft.com/office/drawing/2014/main" id="{D84D03B4-7F88-4097-A262-B7CD7D2B7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4845" y="44409632"/>
          <a:ext cx="1076791" cy="694417"/>
        </a:xfrm>
        <a:prstGeom prst="rect">
          <a:avLst/>
        </a:prstGeom>
      </xdr:spPr>
    </xdr:pic>
    <xdr:clientData/>
  </xdr:twoCellAnchor>
  <xdr:twoCellAnchor>
    <xdr:from>
      <xdr:col>1</xdr:col>
      <xdr:colOff>231757</xdr:colOff>
      <xdr:row>44</xdr:row>
      <xdr:rowOff>731157</xdr:rowOff>
    </xdr:from>
    <xdr:to>
      <xdr:col>2</xdr:col>
      <xdr:colOff>1240481</xdr:colOff>
      <xdr:row>45</xdr:row>
      <xdr:rowOff>703762</xdr:rowOff>
    </xdr:to>
    <xdr:pic>
      <xdr:nvPicPr>
        <xdr:cNvPr id="55" name="Slika 54">
          <a:extLst>
            <a:ext uri="{FF2B5EF4-FFF2-40B4-BE49-F238E27FC236}">
              <a16:creationId xmlns:a16="http://schemas.microsoft.com/office/drawing/2014/main" id="{A0F9B1E0-4CBD-4601-8088-B6DB91F44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57" y="45892357"/>
          <a:ext cx="1275424" cy="734605"/>
        </a:xfrm>
        <a:prstGeom prst="rect">
          <a:avLst/>
        </a:prstGeom>
      </xdr:spPr>
    </xdr:pic>
    <xdr:clientData/>
  </xdr:twoCellAnchor>
  <xdr:twoCellAnchor>
    <xdr:from>
      <xdr:col>2</xdr:col>
      <xdr:colOff>40822</xdr:colOff>
      <xdr:row>47</xdr:row>
      <xdr:rowOff>12377</xdr:rowOff>
    </xdr:from>
    <xdr:to>
      <xdr:col>2</xdr:col>
      <xdr:colOff>1235333</xdr:colOff>
      <xdr:row>47</xdr:row>
      <xdr:rowOff>744170</xdr:rowOff>
    </xdr:to>
    <xdr:pic>
      <xdr:nvPicPr>
        <xdr:cNvPr id="56" name="Slika 55">
          <a:extLst>
            <a:ext uri="{FF2B5EF4-FFF2-40B4-BE49-F238E27FC236}">
              <a16:creationId xmlns:a16="http://schemas.microsoft.com/office/drawing/2014/main" id="{059154E4-5C55-47E7-A346-2F1D0684E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6622" y="47459577"/>
          <a:ext cx="1194511" cy="731793"/>
        </a:xfrm>
        <a:prstGeom prst="rect">
          <a:avLst/>
        </a:prstGeom>
      </xdr:spPr>
    </xdr:pic>
    <xdr:clientData/>
  </xdr:twoCellAnchor>
  <xdr:twoCellAnchor>
    <xdr:from>
      <xdr:col>2</xdr:col>
      <xdr:colOff>131990</xdr:colOff>
      <xdr:row>50</xdr:row>
      <xdr:rowOff>754742</xdr:rowOff>
    </xdr:from>
    <xdr:to>
      <xdr:col>2</xdr:col>
      <xdr:colOff>1164051</xdr:colOff>
      <xdr:row>51</xdr:row>
      <xdr:rowOff>704727</xdr:rowOff>
    </xdr:to>
    <xdr:pic>
      <xdr:nvPicPr>
        <xdr:cNvPr id="57" name="Slika 56">
          <a:extLst>
            <a:ext uri="{FF2B5EF4-FFF2-40B4-BE49-F238E27FC236}">
              <a16:creationId xmlns:a16="http://schemas.microsoft.com/office/drawing/2014/main" id="{3CE47B74-263A-4A10-9F17-06E8F2CD7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7790" y="50487942"/>
          <a:ext cx="1032061" cy="711985"/>
        </a:xfrm>
        <a:prstGeom prst="rect">
          <a:avLst/>
        </a:prstGeom>
      </xdr:spPr>
    </xdr:pic>
    <xdr:clientData/>
  </xdr:twoCellAnchor>
  <xdr:twoCellAnchor>
    <xdr:from>
      <xdr:col>1</xdr:col>
      <xdr:colOff>237161</xdr:colOff>
      <xdr:row>49</xdr:row>
      <xdr:rowOff>54429</xdr:rowOff>
    </xdr:from>
    <xdr:to>
      <xdr:col>2</xdr:col>
      <xdr:colOff>1239450</xdr:colOff>
      <xdr:row>49</xdr:row>
      <xdr:rowOff>701585</xdr:rowOff>
    </xdr:to>
    <xdr:pic>
      <xdr:nvPicPr>
        <xdr:cNvPr id="58" name="Slika 57">
          <a:extLst>
            <a:ext uri="{FF2B5EF4-FFF2-40B4-BE49-F238E27FC236}">
              <a16:creationId xmlns:a16="http://schemas.microsoft.com/office/drawing/2014/main" id="{05AE4993-9841-48CC-9733-F145248CC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261" y="49025629"/>
          <a:ext cx="1268989" cy="647156"/>
        </a:xfrm>
        <a:prstGeom prst="rect">
          <a:avLst/>
        </a:prstGeom>
      </xdr:spPr>
    </xdr:pic>
    <xdr:clientData/>
  </xdr:twoCellAnchor>
  <xdr:twoCellAnchor>
    <xdr:from>
      <xdr:col>2</xdr:col>
      <xdr:colOff>111775</xdr:colOff>
      <xdr:row>34</xdr:row>
      <xdr:rowOff>4072</xdr:rowOff>
    </xdr:from>
    <xdr:to>
      <xdr:col>2</xdr:col>
      <xdr:colOff>1275686</xdr:colOff>
      <xdr:row>35</xdr:row>
      <xdr:rowOff>8891</xdr:rowOff>
    </xdr:to>
    <xdr:pic>
      <xdr:nvPicPr>
        <xdr:cNvPr id="59" name="Slika 5">
          <a:extLst>
            <a:ext uri="{FF2B5EF4-FFF2-40B4-BE49-F238E27FC236}">
              <a16:creationId xmlns:a16="http://schemas.microsoft.com/office/drawing/2014/main" id="{1D4D7E3B-E980-48E9-8941-11AC6CDB6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575" y="7763772"/>
          <a:ext cx="1163911" cy="766819"/>
        </a:xfrm>
        <a:prstGeom prst="rect">
          <a:avLst/>
        </a:prstGeom>
      </xdr:spPr>
    </xdr:pic>
    <xdr:clientData/>
  </xdr:twoCellAnchor>
  <xdr:twoCellAnchor>
    <xdr:from>
      <xdr:col>2</xdr:col>
      <xdr:colOff>136073</xdr:colOff>
      <xdr:row>30</xdr:row>
      <xdr:rowOff>46719</xdr:rowOff>
    </xdr:from>
    <xdr:to>
      <xdr:col>2</xdr:col>
      <xdr:colOff>1236827</xdr:colOff>
      <xdr:row>31</xdr:row>
      <xdr:rowOff>45131</xdr:rowOff>
    </xdr:to>
    <xdr:pic>
      <xdr:nvPicPr>
        <xdr:cNvPr id="60" name="Picture 19">
          <a:extLst>
            <a:ext uri="{FF2B5EF4-FFF2-40B4-BE49-F238E27FC236}">
              <a16:creationId xmlns:a16="http://schemas.microsoft.com/office/drawing/2014/main" id="{F8D79D5E-8D50-4AFF-A532-5486C46DF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873" y="4758419"/>
          <a:ext cx="1100754" cy="760412"/>
        </a:xfrm>
        <a:prstGeom prst="rect">
          <a:avLst/>
        </a:prstGeom>
      </xdr:spPr>
    </xdr:pic>
    <xdr:clientData/>
  </xdr:twoCellAnchor>
  <xdr:twoCellAnchor>
    <xdr:from>
      <xdr:col>2</xdr:col>
      <xdr:colOff>122465</xdr:colOff>
      <xdr:row>32</xdr:row>
      <xdr:rowOff>37846</xdr:rowOff>
    </xdr:from>
    <xdr:to>
      <xdr:col>2</xdr:col>
      <xdr:colOff>1200835</xdr:colOff>
      <xdr:row>32</xdr:row>
      <xdr:rowOff>746175</xdr:rowOff>
    </xdr:to>
    <xdr:pic>
      <xdr:nvPicPr>
        <xdr:cNvPr id="61" name="Picture 27">
          <a:extLst>
            <a:ext uri="{FF2B5EF4-FFF2-40B4-BE49-F238E27FC236}">
              <a16:creationId xmlns:a16="http://schemas.microsoft.com/office/drawing/2014/main" id="{762A9D15-8B3D-44A4-AD34-FE0A86FA9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8265" y="36055046"/>
          <a:ext cx="1078370" cy="708329"/>
        </a:xfrm>
        <a:prstGeom prst="rect">
          <a:avLst/>
        </a:prstGeom>
      </xdr:spPr>
    </xdr:pic>
    <xdr:clientData/>
  </xdr:twoCellAnchor>
  <xdr:twoCellAnchor>
    <xdr:from>
      <xdr:col>2</xdr:col>
      <xdr:colOff>60082</xdr:colOff>
      <xdr:row>35</xdr:row>
      <xdr:rowOff>740895</xdr:rowOff>
    </xdr:from>
    <xdr:to>
      <xdr:col>2</xdr:col>
      <xdr:colOff>1198788</xdr:colOff>
      <xdr:row>36</xdr:row>
      <xdr:rowOff>741407</xdr:rowOff>
    </xdr:to>
    <xdr:pic>
      <xdr:nvPicPr>
        <xdr:cNvPr id="62" name="Picture 31">
          <a:extLst>
            <a:ext uri="{FF2B5EF4-FFF2-40B4-BE49-F238E27FC236}">
              <a16:creationId xmlns:a16="http://schemas.microsoft.com/office/drawing/2014/main" id="{9F788CCA-B3A5-4EFA-9EDE-D40E6D91D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882" y="39044095"/>
          <a:ext cx="1138706" cy="762512"/>
        </a:xfrm>
        <a:prstGeom prst="rect">
          <a:avLst/>
        </a:prstGeom>
      </xdr:spPr>
    </xdr:pic>
    <xdr:clientData/>
  </xdr:twoCellAnchor>
  <xdr:twoCellAnchor>
    <xdr:from>
      <xdr:col>2</xdr:col>
      <xdr:colOff>72121</xdr:colOff>
      <xdr:row>28</xdr:row>
      <xdr:rowOff>8417</xdr:rowOff>
    </xdr:from>
    <xdr:to>
      <xdr:col>2</xdr:col>
      <xdr:colOff>1235895</xdr:colOff>
      <xdr:row>29</xdr:row>
      <xdr:rowOff>40771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605B7B44-7E7C-4B13-A03B-FD0580798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921" y="32977617"/>
          <a:ext cx="1163774" cy="794354"/>
        </a:xfrm>
        <a:prstGeom prst="rect">
          <a:avLst/>
        </a:prstGeom>
      </xdr:spPr>
    </xdr:pic>
    <xdr:clientData/>
  </xdr:twoCellAnchor>
  <xdr:twoCellAnchor>
    <xdr:from>
      <xdr:col>2</xdr:col>
      <xdr:colOff>97519</xdr:colOff>
      <xdr:row>29</xdr:row>
      <xdr:rowOff>59419</xdr:rowOff>
    </xdr:from>
    <xdr:to>
      <xdr:col>2</xdr:col>
      <xdr:colOff>1237558</xdr:colOff>
      <xdr:row>29</xdr:row>
      <xdr:rowOff>743141</xdr:rowOff>
    </xdr:to>
    <xdr:pic>
      <xdr:nvPicPr>
        <xdr:cNvPr id="64" name="Slika 1">
          <a:extLst>
            <a:ext uri="{FF2B5EF4-FFF2-40B4-BE49-F238E27FC236}">
              <a16:creationId xmlns:a16="http://schemas.microsoft.com/office/drawing/2014/main" id="{F45529E2-6B15-4D54-BEF1-D4478DAFD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319" y="33790619"/>
          <a:ext cx="1140039" cy="683722"/>
        </a:xfrm>
        <a:prstGeom prst="rect">
          <a:avLst/>
        </a:prstGeom>
      </xdr:spPr>
    </xdr:pic>
    <xdr:clientData/>
  </xdr:twoCellAnchor>
  <xdr:oneCellAnchor>
    <xdr:from>
      <xdr:col>2</xdr:col>
      <xdr:colOff>92986</xdr:colOff>
      <xdr:row>31</xdr:row>
      <xdr:rowOff>47173</xdr:rowOff>
    </xdr:from>
    <xdr:ext cx="1186181" cy="656827"/>
    <xdr:pic>
      <xdr:nvPicPr>
        <xdr:cNvPr id="65" name="Slika 7">
          <a:extLst>
            <a:ext uri="{FF2B5EF4-FFF2-40B4-BE49-F238E27FC236}">
              <a16:creationId xmlns:a16="http://schemas.microsoft.com/office/drawing/2014/main" id="{424B03DF-0799-4A8C-AF5D-FAB79CAF0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8786" y="35302373"/>
          <a:ext cx="1186181" cy="656827"/>
        </a:xfrm>
        <a:prstGeom prst="rect">
          <a:avLst/>
        </a:prstGeom>
      </xdr:spPr>
    </xdr:pic>
    <xdr:clientData/>
  </xdr:oneCellAnchor>
  <xdr:twoCellAnchor>
    <xdr:from>
      <xdr:col>2</xdr:col>
      <xdr:colOff>147576</xdr:colOff>
      <xdr:row>33</xdr:row>
      <xdr:rowOff>40822</xdr:rowOff>
    </xdr:from>
    <xdr:to>
      <xdr:col>2</xdr:col>
      <xdr:colOff>1237028</xdr:colOff>
      <xdr:row>33</xdr:row>
      <xdr:rowOff>740445</xdr:rowOff>
    </xdr:to>
    <xdr:pic>
      <xdr:nvPicPr>
        <xdr:cNvPr id="66" name="Slika 8">
          <a:extLst>
            <a:ext uri="{FF2B5EF4-FFF2-40B4-BE49-F238E27FC236}">
              <a16:creationId xmlns:a16="http://schemas.microsoft.com/office/drawing/2014/main" id="{C57A583C-5792-432F-BDEB-CBC6013B2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376" y="36820022"/>
          <a:ext cx="1089452" cy="699623"/>
        </a:xfrm>
        <a:prstGeom prst="rect">
          <a:avLst/>
        </a:prstGeom>
      </xdr:spPr>
    </xdr:pic>
    <xdr:clientData/>
  </xdr:twoCellAnchor>
  <xdr:twoCellAnchor>
    <xdr:from>
      <xdr:col>2</xdr:col>
      <xdr:colOff>74840</xdr:colOff>
      <xdr:row>35</xdr:row>
      <xdr:rowOff>26307</xdr:rowOff>
    </xdr:from>
    <xdr:to>
      <xdr:col>2</xdr:col>
      <xdr:colOff>1198337</xdr:colOff>
      <xdr:row>35</xdr:row>
      <xdr:rowOff>732915</xdr:rowOff>
    </xdr:to>
    <xdr:pic>
      <xdr:nvPicPr>
        <xdr:cNvPr id="67" name="Slika 12">
          <a:extLst>
            <a:ext uri="{FF2B5EF4-FFF2-40B4-BE49-F238E27FC236}">
              <a16:creationId xmlns:a16="http://schemas.microsoft.com/office/drawing/2014/main" id="{ED9E263C-7701-448F-B65C-1A640702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0640" y="8548007"/>
          <a:ext cx="1123497" cy="706608"/>
        </a:xfrm>
        <a:prstGeom prst="rect">
          <a:avLst/>
        </a:prstGeom>
      </xdr:spPr>
    </xdr:pic>
    <xdr:clientData/>
  </xdr:twoCellAnchor>
  <xdr:twoCellAnchor>
    <xdr:from>
      <xdr:col>1</xdr:col>
      <xdr:colOff>257338</xdr:colOff>
      <xdr:row>47</xdr:row>
      <xdr:rowOff>724582</xdr:rowOff>
    </xdr:from>
    <xdr:to>
      <xdr:col>2</xdr:col>
      <xdr:colOff>1148345</xdr:colOff>
      <xdr:row>48</xdr:row>
      <xdr:rowOff>756739</xdr:rowOff>
    </xdr:to>
    <xdr:pic>
      <xdr:nvPicPr>
        <xdr:cNvPr id="85" name="Slika 84">
          <a:extLst>
            <a:ext uri="{FF2B5EF4-FFF2-40B4-BE49-F238E27FC236}">
              <a16:creationId xmlns:a16="http://schemas.microsoft.com/office/drawing/2014/main" id="{C8C3AC95-3A69-C316-1445-DBE366AC3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438" y="18390282"/>
          <a:ext cx="1157707" cy="794157"/>
        </a:xfrm>
        <a:prstGeom prst="rect">
          <a:avLst/>
        </a:prstGeom>
      </xdr:spPr>
    </xdr:pic>
    <xdr:clientData/>
  </xdr:twoCellAnchor>
  <xdr:twoCellAnchor>
    <xdr:from>
      <xdr:col>1</xdr:col>
      <xdr:colOff>257628</xdr:colOff>
      <xdr:row>50</xdr:row>
      <xdr:rowOff>4513</xdr:rowOff>
    </xdr:from>
    <xdr:to>
      <xdr:col>2</xdr:col>
      <xdr:colOff>1262554</xdr:colOff>
      <xdr:row>50</xdr:row>
      <xdr:rowOff>697164</xdr:rowOff>
    </xdr:to>
    <xdr:pic>
      <xdr:nvPicPr>
        <xdr:cNvPr id="88" name="Picture 26">
          <a:extLst>
            <a:ext uri="{FF2B5EF4-FFF2-40B4-BE49-F238E27FC236}">
              <a16:creationId xmlns:a16="http://schemas.microsoft.com/office/drawing/2014/main" id="{72E722FD-CDAB-B9A0-D642-D7C36B8D5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728" y="19956213"/>
          <a:ext cx="1271626" cy="692651"/>
        </a:xfrm>
        <a:prstGeom prst="rect">
          <a:avLst/>
        </a:prstGeom>
      </xdr:spPr>
    </xdr:pic>
    <xdr:clientData/>
  </xdr:twoCellAnchor>
  <xdr:twoCellAnchor>
    <xdr:from>
      <xdr:col>2</xdr:col>
      <xdr:colOff>80286</xdr:colOff>
      <xdr:row>31</xdr:row>
      <xdr:rowOff>34473</xdr:rowOff>
    </xdr:from>
    <xdr:to>
      <xdr:col>2</xdr:col>
      <xdr:colOff>1266467</xdr:colOff>
      <xdr:row>31</xdr:row>
      <xdr:rowOff>691300</xdr:rowOff>
    </xdr:to>
    <xdr:pic>
      <xdr:nvPicPr>
        <xdr:cNvPr id="101" name="Slika 7">
          <a:extLst>
            <a:ext uri="{FF2B5EF4-FFF2-40B4-BE49-F238E27FC236}">
              <a16:creationId xmlns:a16="http://schemas.microsoft.com/office/drawing/2014/main" id="{873E5E61-4FDF-003E-8CBF-D3EBA416E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6086" y="5508173"/>
          <a:ext cx="1186181" cy="656827"/>
        </a:xfrm>
        <a:prstGeom prst="rect">
          <a:avLst/>
        </a:prstGeom>
      </xdr:spPr>
    </xdr:pic>
    <xdr:clientData/>
  </xdr:twoCellAnchor>
  <xdr:twoCellAnchor>
    <xdr:from>
      <xdr:col>1</xdr:col>
      <xdr:colOff>209867</xdr:colOff>
      <xdr:row>12</xdr:row>
      <xdr:rowOff>119744</xdr:rowOff>
    </xdr:from>
    <xdr:to>
      <xdr:col>3</xdr:col>
      <xdr:colOff>14515</xdr:colOff>
      <xdr:row>13</xdr:row>
      <xdr:rowOff>114298</xdr:rowOff>
    </xdr:to>
    <xdr:pic>
      <xdr:nvPicPr>
        <xdr:cNvPr id="22" name="Slika 21">
          <a:extLst>
            <a:ext uri="{FF2B5EF4-FFF2-40B4-BE49-F238E27FC236}">
              <a16:creationId xmlns:a16="http://schemas.microsoft.com/office/drawing/2014/main" id="{3B715663-0C19-4A82-9760-E972783EDD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4410" y="3200401"/>
          <a:ext cx="1383076" cy="756554"/>
        </a:xfrm>
        <a:prstGeom prst="rect">
          <a:avLst/>
        </a:prstGeom>
      </xdr:spPr>
    </xdr:pic>
    <xdr:clientData/>
  </xdr:twoCellAnchor>
  <xdr:twoCellAnchor>
    <xdr:from>
      <xdr:col>1</xdr:col>
      <xdr:colOff>243024</xdr:colOff>
      <xdr:row>13</xdr:row>
      <xdr:rowOff>58781</xdr:rowOff>
    </xdr:from>
    <xdr:to>
      <xdr:col>2</xdr:col>
      <xdr:colOff>1236890</xdr:colOff>
      <xdr:row>13</xdr:row>
      <xdr:rowOff>668381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A4D55403-967C-4856-869C-7BFAE2A1DE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8655" y="29800185"/>
          <a:ext cx="1266009" cy="609600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14</xdr:row>
      <xdr:rowOff>32657</xdr:rowOff>
    </xdr:from>
    <xdr:to>
      <xdr:col>2</xdr:col>
      <xdr:colOff>1278800</xdr:colOff>
      <xdr:row>14</xdr:row>
      <xdr:rowOff>669199</xdr:rowOff>
    </xdr:to>
    <xdr:pic>
      <xdr:nvPicPr>
        <xdr:cNvPr id="25" name="Slika 24">
          <a:extLst>
            <a:ext uri="{FF2B5EF4-FFF2-40B4-BE49-F238E27FC236}">
              <a16:creationId xmlns:a16="http://schemas.microsoft.com/office/drawing/2014/main" id="{DEE3A000-D0A6-41C5-A970-C6BBB684C2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3965" y="30537966"/>
          <a:ext cx="1278799" cy="636542"/>
        </a:xfrm>
        <a:prstGeom prst="rect">
          <a:avLst/>
        </a:prstGeom>
      </xdr:spPr>
    </xdr:pic>
    <xdr:clientData/>
  </xdr:twoCellAnchor>
  <xdr:twoCellAnchor>
    <xdr:from>
      <xdr:col>2</xdr:col>
      <xdr:colOff>21772</xdr:colOff>
      <xdr:row>14</xdr:row>
      <xdr:rowOff>674913</xdr:rowOff>
    </xdr:from>
    <xdr:to>
      <xdr:col>2</xdr:col>
      <xdr:colOff>1288869</xdr:colOff>
      <xdr:row>15</xdr:row>
      <xdr:rowOff>736054</xdr:rowOff>
    </xdr:to>
    <xdr:pic>
      <xdr:nvPicPr>
        <xdr:cNvPr id="26" name="Slika 25">
          <a:extLst>
            <a:ext uri="{FF2B5EF4-FFF2-40B4-BE49-F238E27FC236}">
              <a16:creationId xmlns:a16="http://schemas.microsoft.com/office/drawing/2014/main" id="{CE17AFD8-8B6F-405C-91AC-D4D4E6090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1926" y="35167115"/>
          <a:ext cx="1269002" cy="828856"/>
        </a:xfrm>
        <a:prstGeom prst="rect">
          <a:avLst/>
        </a:prstGeom>
      </xdr:spPr>
    </xdr:pic>
    <xdr:clientData/>
  </xdr:twoCellAnchor>
  <xdr:twoCellAnchor>
    <xdr:from>
      <xdr:col>2</xdr:col>
      <xdr:colOff>43544</xdr:colOff>
      <xdr:row>15</xdr:row>
      <xdr:rowOff>740228</xdr:rowOff>
    </xdr:from>
    <xdr:to>
      <xdr:col>2</xdr:col>
      <xdr:colOff>1273902</xdr:colOff>
      <xdr:row>17</xdr:row>
      <xdr:rowOff>13607</xdr:rowOff>
    </xdr:to>
    <xdr:pic>
      <xdr:nvPicPr>
        <xdr:cNvPr id="27" name="Slika 26">
          <a:extLst>
            <a:ext uri="{FF2B5EF4-FFF2-40B4-BE49-F238E27FC236}">
              <a16:creationId xmlns:a16="http://schemas.microsoft.com/office/drawing/2014/main" id="{FA59A00C-95B9-44EF-96DF-FB4DAB087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413" y="36000145"/>
          <a:ext cx="1230358" cy="797379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16</xdr:row>
      <xdr:rowOff>761997</xdr:rowOff>
    </xdr:from>
    <xdr:to>
      <xdr:col>3</xdr:col>
      <xdr:colOff>14155</xdr:colOff>
      <xdr:row>18</xdr:row>
      <xdr:rowOff>16598</xdr:rowOff>
    </xdr:to>
    <xdr:pic>
      <xdr:nvPicPr>
        <xdr:cNvPr id="28" name="Slika 27">
          <a:extLst>
            <a:ext uri="{FF2B5EF4-FFF2-40B4-BE49-F238E27FC236}">
              <a16:creationId xmlns:a16="http://schemas.microsoft.com/office/drawing/2014/main" id="{914BDC02-4E58-4CCD-AF56-3441BA1AF5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3965" y="36780104"/>
          <a:ext cx="1320439" cy="778601"/>
        </a:xfrm>
        <a:prstGeom prst="rect">
          <a:avLst/>
        </a:prstGeom>
      </xdr:spPr>
    </xdr:pic>
    <xdr:clientData/>
  </xdr:twoCellAnchor>
  <xdr:twoCellAnchor>
    <xdr:from>
      <xdr:col>2</xdr:col>
      <xdr:colOff>152398</xdr:colOff>
      <xdr:row>18</xdr:row>
      <xdr:rowOff>10885</xdr:rowOff>
    </xdr:from>
    <xdr:to>
      <xdr:col>2</xdr:col>
      <xdr:colOff>1296489</xdr:colOff>
      <xdr:row>19</xdr:row>
      <xdr:rowOff>0</xdr:rowOff>
    </xdr:to>
    <xdr:pic>
      <xdr:nvPicPr>
        <xdr:cNvPr id="29" name="Slika 28">
          <a:extLst>
            <a:ext uri="{FF2B5EF4-FFF2-40B4-BE49-F238E27FC236}">
              <a16:creationId xmlns:a16="http://schemas.microsoft.com/office/drawing/2014/main" id="{47DA6D12-5576-4121-953B-0BC4DFF7B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362" y="45936897"/>
          <a:ext cx="1144091" cy="749210"/>
        </a:xfrm>
        <a:prstGeom prst="rect">
          <a:avLst/>
        </a:prstGeom>
      </xdr:spPr>
    </xdr:pic>
    <xdr:clientData/>
  </xdr:twoCellAnchor>
  <xdr:twoCellAnchor>
    <xdr:from>
      <xdr:col>1</xdr:col>
      <xdr:colOff>261257</xdr:colOff>
      <xdr:row>21</xdr:row>
      <xdr:rowOff>0</xdr:rowOff>
    </xdr:from>
    <xdr:to>
      <xdr:col>2</xdr:col>
      <xdr:colOff>1251585</xdr:colOff>
      <xdr:row>22</xdr:row>
      <xdr:rowOff>0</xdr:rowOff>
    </xdr:to>
    <xdr:pic>
      <xdr:nvPicPr>
        <xdr:cNvPr id="31" name="Slika 30">
          <a:extLst>
            <a:ext uri="{FF2B5EF4-FFF2-40B4-BE49-F238E27FC236}">
              <a16:creationId xmlns:a16="http://schemas.microsoft.com/office/drawing/2014/main" id="{53049A47-810F-4698-B20D-628F2960D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173" y="48210107"/>
          <a:ext cx="1262471" cy="762000"/>
        </a:xfrm>
        <a:prstGeom prst="rect">
          <a:avLst/>
        </a:prstGeom>
      </xdr:spPr>
    </xdr:pic>
    <xdr:clientData/>
  </xdr:twoCellAnchor>
  <xdr:twoCellAnchor>
    <xdr:from>
      <xdr:col>1</xdr:col>
      <xdr:colOff>238733</xdr:colOff>
      <xdr:row>24</xdr:row>
      <xdr:rowOff>0</xdr:rowOff>
    </xdr:from>
    <xdr:to>
      <xdr:col>2</xdr:col>
      <xdr:colOff>1277442</xdr:colOff>
      <xdr:row>25</xdr:row>
      <xdr:rowOff>68036</xdr:rowOff>
    </xdr:to>
    <xdr:pic>
      <xdr:nvPicPr>
        <xdr:cNvPr id="32" name="Slika 31">
          <a:extLst>
            <a:ext uri="{FF2B5EF4-FFF2-40B4-BE49-F238E27FC236}">
              <a16:creationId xmlns:a16="http://schemas.microsoft.com/office/drawing/2014/main" id="{FB8621EC-95D3-4315-A387-B9ACE5FFD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554" y="12219214"/>
          <a:ext cx="1310852" cy="830036"/>
        </a:xfrm>
        <a:prstGeom prst="rect">
          <a:avLst/>
        </a:prstGeom>
      </xdr:spPr>
    </xdr:pic>
    <xdr:clientData/>
  </xdr:twoCellAnchor>
  <xdr:twoCellAnchor>
    <xdr:from>
      <xdr:col>1</xdr:col>
      <xdr:colOff>217716</xdr:colOff>
      <xdr:row>18</xdr:row>
      <xdr:rowOff>33211</xdr:rowOff>
    </xdr:from>
    <xdr:to>
      <xdr:col>2</xdr:col>
      <xdr:colOff>1283699</xdr:colOff>
      <xdr:row>19</xdr:row>
      <xdr:rowOff>18530</xdr:rowOff>
    </xdr:to>
    <xdr:pic>
      <xdr:nvPicPr>
        <xdr:cNvPr id="36" name="Slika 35">
          <a:extLst>
            <a:ext uri="{FF2B5EF4-FFF2-40B4-BE49-F238E27FC236}">
              <a16:creationId xmlns:a16="http://schemas.microsoft.com/office/drawing/2014/main" id="{8CBE1887-04AD-459E-B269-DBBDB5DB7F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9537" y="7680425"/>
          <a:ext cx="1338126" cy="747319"/>
        </a:xfrm>
        <a:prstGeom prst="rect">
          <a:avLst/>
        </a:prstGeom>
      </xdr:spPr>
    </xdr:pic>
    <xdr:clientData/>
  </xdr:twoCellAnchor>
  <xdr:twoCellAnchor>
    <xdr:from>
      <xdr:col>2</xdr:col>
      <xdr:colOff>32658</xdr:colOff>
      <xdr:row>19</xdr:row>
      <xdr:rowOff>32655</xdr:rowOff>
    </xdr:from>
    <xdr:to>
      <xdr:col>2</xdr:col>
      <xdr:colOff>1295401</xdr:colOff>
      <xdr:row>19</xdr:row>
      <xdr:rowOff>710020</xdr:rowOff>
    </xdr:to>
    <xdr:pic>
      <xdr:nvPicPr>
        <xdr:cNvPr id="37" name="Slika 36">
          <a:extLst>
            <a:ext uri="{FF2B5EF4-FFF2-40B4-BE49-F238E27FC236}">
              <a16:creationId xmlns:a16="http://schemas.microsoft.com/office/drawing/2014/main" id="{2FC48A75-84A1-419E-ABD5-E85AAD94D4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4717" y="46716857"/>
          <a:ext cx="1262743" cy="677365"/>
        </a:xfrm>
        <a:prstGeom prst="rect">
          <a:avLst/>
        </a:prstGeom>
      </xdr:spPr>
    </xdr:pic>
    <xdr:clientData/>
  </xdr:twoCellAnchor>
  <xdr:twoCellAnchor>
    <xdr:from>
      <xdr:col>2</xdr:col>
      <xdr:colOff>43546</xdr:colOff>
      <xdr:row>20</xdr:row>
      <xdr:rowOff>97971</xdr:rowOff>
    </xdr:from>
    <xdr:to>
      <xdr:col>2</xdr:col>
      <xdr:colOff>1273736</xdr:colOff>
      <xdr:row>20</xdr:row>
      <xdr:rowOff>685800</xdr:rowOff>
    </xdr:to>
    <xdr:pic>
      <xdr:nvPicPr>
        <xdr:cNvPr id="39" name="Slika 38">
          <a:extLst>
            <a:ext uri="{FF2B5EF4-FFF2-40B4-BE49-F238E27FC236}">
              <a16:creationId xmlns:a16="http://schemas.microsoft.com/office/drawing/2014/main" id="{94AA5186-97A4-4502-91A3-C33337101F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9415" y="47542268"/>
          <a:ext cx="1230190" cy="587829"/>
        </a:xfrm>
        <a:prstGeom prst="rect">
          <a:avLst/>
        </a:prstGeom>
      </xdr:spPr>
    </xdr:pic>
    <xdr:clientData/>
  </xdr:twoCellAnchor>
  <xdr:twoCellAnchor>
    <xdr:from>
      <xdr:col>1</xdr:col>
      <xdr:colOff>250373</xdr:colOff>
      <xdr:row>22</xdr:row>
      <xdr:rowOff>54429</xdr:rowOff>
    </xdr:from>
    <xdr:to>
      <xdr:col>2</xdr:col>
      <xdr:colOff>1282882</xdr:colOff>
      <xdr:row>22</xdr:row>
      <xdr:rowOff>701040</xdr:rowOff>
    </xdr:to>
    <xdr:pic>
      <xdr:nvPicPr>
        <xdr:cNvPr id="40" name="Slika 39">
          <a:extLst>
            <a:ext uri="{FF2B5EF4-FFF2-40B4-BE49-F238E27FC236}">
              <a16:creationId xmlns:a16="http://schemas.microsoft.com/office/drawing/2014/main" id="{77619002-3987-4123-9274-85382127A7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8384" y="49030346"/>
          <a:ext cx="1304652" cy="646611"/>
        </a:xfrm>
        <a:prstGeom prst="rect">
          <a:avLst/>
        </a:prstGeom>
      </xdr:spPr>
    </xdr:pic>
    <xdr:clientData/>
  </xdr:twoCellAnchor>
  <xdr:twoCellAnchor>
    <xdr:from>
      <xdr:col>1</xdr:col>
      <xdr:colOff>261257</xdr:colOff>
      <xdr:row>23</xdr:row>
      <xdr:rowOff>87089</xdr:rowOff>
    </xdr:from>
    <xdr:to>
      <xdr:col>2</xdr:col>
      <xdr:colOff>1275264</xdr:colOff>
      <xdr:row>23</xdr:row>
      <xdr:rowOff>667841</xdr:rowOff>
    </xdr:to>
    <xdr:pic>
      <xdr:nvPicPr>
        <xdr:cNvPr id="41" name="Slika 40">
          <a:extLst>
            <a:ext uri="{FF2B5EF4-FFF2-40B4-BE49-F238E27FC236}">
              <a16:creationId xmlns:a16="http://schemas.microsoft.com/office/drawing/2014/main" id="{FA8BB87A-6DDE-4236-9B3C-FE30906971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1173" y="49823101"/>
          <a:ext cx="1286150" cy="58075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25</xdr:row>
      <xdr:rowOff>32654</xdr:rowOff>
    </xdr:from>
    <xdr:to>
      <xdr:col>3</xdr:col>
      <xdr:colOff>32692</xdr:colOff>
      <xdr:row>25</xdr:row>
      <xdr:rowOff>707569</xdr:rowOff>
    </xdr:to>
    <xdr:pic>
      <xdr:nvPicPr>
        <xdr:cNvPr id="43" name="Slika 42">
          <a:extLst>
            <a:ext uri="{FF2B5EF4-FFF2-40B4-BE49-F238E27FC236}">
              <a16:creationId xmlns:a16="http://schemas.microsoft.com/office/drawing/2014/main" id="{CF804431-A302-4BD0-B103-692E6B5FBA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3964" y="51288856"/>
          <a:ext cx="1338977" cy="674915"/>
        </a:xfrm>
        <a:prstGeom prst="rect">
          <a:avLst/>
        </a:prstGeom>
      </xdr:spPr>
    </xdr:pic>
    <xdr:clientData/>
  </xdr:twoCellAnchor>
  <xdr:twoCellAnchor>
    <xdr:from>
      <xdr:col>2</xdr:col>
      <xdr:colOff>65314</xdr:colOff>
      <xdr:row>26</xdr:row>
      <xdr:rowOff>21770</xdr:rowOff>
    </xdr:from>
    <xdr:to>
      <xdr:col>2</xdr:col>
      <xdr:colOff>1281248</xdr:colOff>
      <xdr:row>26</xdr:row>
      <xdr:rowOff>711003</xdr:rowOff>
    </xdr:to>
    <xdr:pic>
      <xdr:nvPicPr>
        <xdr:cNvPr id="45" name="Slika 44">
          <a:extLst>
            <a:ext uri="{FF2B5EF4-FFF2-40B4-BE49-F238E27FC236}">
              <a16:creationId xmlns:a16="http://schemas.microsoft.com/office/drawing/2014/main" id="{C1B9884C-9BD3-4E3C-8158-39E80C0939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7373" y="52038067"/>
          <a:ext cx="1215934" cy="689233"/>
        </a:xfrm>
        <a:prstGeom prst="rect">
          <a:avLst/>
        </a:prstGeom>
      </xdr:spPr>
    </xdr:pic>
    <xdr:clientData/>
  </xdr:twoCellAnchor>
  <xdr:twoCellAnchor>
    <xdr:from>
      <xdr:col>2</xdr:col>
      <xdr:colOff>141515</xdr:colOff>
      <xdr:row>10</xdr:row>
      <xdr:rowOff>21772</xdr:rowOff>
    </xdr:from>
    <xdr:to>
      <xdr:col>2</xdr:col>
      <xdr:colOff>1237526</xdr:colOff>
      <xdr:row>11</xdr:row>
      <xdr:rowOff>3754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BC75D52F-90A7-4A7A-8F18-2498B854D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1" y="3102429"/>
          <a:ext cx="1096011" cy="743982"/>
        </a:xfrm>
        <a:prstGeom prst="rect">
          <a:avLst/>
        </a:prstGeom>
      </xdr:spPr>
    </xdr:pic>
    <xdr:clientData/>
  </xdr:twoCellAnchor>
  <xdr:twoCellAnchor>
    <xdr:from>
      <xdr:col>2</xdr:col>
      <xdr:colOff>10885</xdr:colOff>
      <xdr:row>11</xdr:row>
      <xdr:rowOff>54426</xdr:rowOff>
    </xdr:from>
    <xdr:to>
      <xdr:col>2</xdr:col>
      <xdr:colOff>1273630</xdr:colOff>
      <xdr:row>11</xdr:row>
      <xdr:rowOff>685801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E830B018-9D37-26F1-6335-611ECC8E08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7571" y="3897083"/>
          <a:ext cx="1262745" cy="631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92738</xdr:colOff>
      <xdr:row>1</xdr:row>
      <xdr:rowOff>42333</xdr:rowOff>
    </xdr:from>
    <xdr:to>
      <xdr:col>4</xdr:col>
      <xdr:colOff>93001</xdr:colOff>
      <xdr:row>4</xdr:row>
      <xdr:rowOff>59947</xdr:rowOff>
    </xdr:to>
    <xdr:pic>
      <xdr:nvPicPr>
        <xdr:cNvPr id="34" name="Slika 33">
          <a:extLst>
            <a:ext uri="{FF2B5EF4-FFF2-40B4-BE49-F238E27FC236}">
              <a16:creationId xmlns:a16="http://schemas.microsoft.com/office/drawing/2014/main" id="{682CBCD6-0669-42E2-AE32-2885FF0A3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4571" y="359833"/>
          <a:ext cx="963347" cy="863752"/>
        </a:xfrm>
        <a:prstGeom prst="rect">
          <a:avLst/>
        </a:prstGeom>
      </xdr:spPr>
    </xdr:pic>
    <xdr:clientData/>
  </xdr:twoCellAnchor>
  <xdr:twoCellAnchor editAs="oneCell">
    <xdr:from>
      <xdr:col>6</xdr:col>
      <xdr:colOff>447675</xdr:colOff>
      <xdr:row>1</xdr:row>
      <xdr:rowOff>44598</xdr:rowOff>
    </xdr:from>
    <xdr:to>
      <xdr:col>8</xdr:col>
      <xdr:colOff>363583</xdr:colOff>
      <xdr:row>6</xdr:row>
      <xdr:rowOff>191828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F3BBE7AA-1835-42DB-A774-6DA8DE5C2B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81500" y="454173"/>
          <a:ext cx="1264648" cy="1242605"/>
        </a:xfrm>
        <a:prstGeom prst="rect">
          <a:avLst/>
        </a:prstGeom>
      </xdr:spPr>
    </xdr:pic>
    <xdr:clientData/>
  </xdr:twoCellAnchor>
  <xdr:twoCellAnchor>
    <xdr:from>
      <xdr:col>1</xdr:col>
      <xdr:colOff>258763</xdr:colOff>
      <xdr:row>10</xdr:row>
      <xdr:rowOff>47399</xdr:rowOff>
    </xdr:from>
    <xdr:to>
      <xdr:col>2</xdr:col>
      <xdr:colOff>1087756</xdr:colOff>
      <xdr:row>11</xdr:row>
      <xdr:rowOff>56417</xdr:rowOff>
    </xdr:to>
    <xdr:pic>
      <xdr:nvPicPr>
        <xdr:cNvPr id="56" name="Picture 2">
          <a:extLst>
            <a:ext uri="{FF2B5EF4-FFF2-40B4-BE49-F238E27FC236}">
              <a16:creationId xmlns:a16="http://schemas.microsoft.com/office/drawing/2014/main" id="{9E75888F-449E-452D-BBFF-DFC51CE49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7863" y="3064919"/>
          <a:ext cx="1093788" cy="734823"/>
        </a:xfrm>
        <a:prstGeom prst="rect">
          <a:avLst/>
        </a:prstGeom>
      </xdr:spPr>
    </xdr:pic>
    <xdr:clientData/>
  </xdr:twoCellAnchor>
  <xdr:twoCellAnchor>
    <xdr:from>
      <xdr:col>2</xdr:col>
      <xdr:colOff>87659</xdr:colOff>
      <xdr:row>12</xdr:row>
      <xdr:rowOff>794</xdr:rowOff>
    </xdr:from>
    <xdr:to>
      <xdr:col>2</xdr:col>
      <xdr:colOff>1048958</xdr:colOff>
      <xdr:row>12</xdr:row>
      <xdr:rowOff>666851</xdr:rowOff>
    </xdr:to>
    <xdr:pic>
      <xdr:nvPicPr>
        <xdr:cNvPr id="57" name="Picture 5">
          <a:extLst>
            <a:ext uri="{FF2B5EF4-FFF2-40B4-BE49-F238E27FC236}">
              <a16:creationId xmlns:a16="http://schemas.microsoft.com/office/drawing/2014/main" id="{2F434566-F1A5-425F-8FDD-6223D2C54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459" y="4466114"/>
          <a:ext cx="961299" cy="662247"/>
        </a:xfrm>
        <a:prstGeom prst="rect">
          <a:avLst/>
        </a:prstGeom>
      </xdr:spPr>
    </xdr:pic>
    <xdr:clientData/>
  </xdr:twoCellAnchor>
  <xdr:twoCellAnchor>
    <xdr:from>
      <xdr:col>2</xdr:col>
      <xdr:colOff>55833</xdr:colOff>
      <xdr:row>13</xdr:row>
      <xdr:rowOff>696065</xdr:rowOff>
    </xdr:from>
    <xdr:to>
      <xdr:col>2</xdr:col>
      <xdr:colOff>1056321</xdr:colOff>
      <xdr:row>14</xdr:row>
      <xdr:rowOff>669926</xdr:rowOff>
    </xdr:to>
    <xdr:pic>
      <xdr:nvPicPr>
        <xdr:cNvPr id="58" name="Picture 7">
          <a:extLst>
            <a:ext uri="{FF2B5EF4-FFF2-40B4-BE49-F238E27FC236}">
              <a16:creationId xmlns:a16="http://schemas.microsoft.com/office/drawing/2014/main" id="{9A84E477-0B8A-4B1B-850A-BAA746A8F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1633" y="5877665"/>
          <a:ext cx="1000488" cy="697761"/>
        </a:xfrm>
        <a:prstGeom prst="rect">
          <a:avLst/>
        </a:prstGeom>
      </xdr:spPr>
    </xdr:pic>
    <xdr:clientData/>
  </xdr:twoCellAnchor>
  <xdr:twoCellAnchor>
    <xdr:from>
      <xdr:col>2</xdr:col>
      <xdr:colOff>17466</xdr:colOff>
      <xdr:row>17</xdr:row>
      <xdr:rowOff>39753</xdr:rowOff>
    </xdr:from>
    <xdr:to>
      <xdr:col>2</xdr:col>
      <xdr:colOff>1082377</xdr:colOff>
      <xdr:row>18</xdr:row>
      <xdr:rowOff>20319</xdr:rowOff>
    </xdr:to>
    <xdr:pic>
      <xdr:nvPicPr>
        <xdr:cNvPr id="59" name="Picture 9">
          <a:extLst>
            <a:ext uri="{FF2B5EF4-FFF2-40B4-BE49-F238E27FC236}">
              <a16:creationId xmlns:a16="http://schemas.microsoft.com/office/drawing/2014/main" id="{169D4A63-F25F-4B78-900C-57C4F08EA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3266" y="8124573"/>
          <a:ext cx="1064911" cy="700656"/>
        </a:xfrm>
        <a:prstGeom prst="rect">
          <a:avLst/>
        </a:prstGeom>
      </xdr:spPr>
    </xdr:pic>
    <xdr:clientData/>
  </xdr:twoCellAnchor>
  <xdr:twoCellAnchor>
    <xdr:from>
      <xdr:col>1</xdr:col>
      <xdr:colOff>229403</xdr:colOff>
      <xdr:row>19</xdr:row>
      <xdr:rowOff>12262</xdr:rowOff>
    </xdr:from>
    <xdr:to>
      <xdr:col>2</xdr:col>
      <xdr:colOff>1088126</xdr:colOff>
      <xdr:row>20</xdr:row>
      <xdr:rowOff>18812</xdr:rowOff>
    </xdr:to>
    <xdr:pic>
      <xdr:nvPicPr>
        <xdr:cNvPr id="60" name="Picture 11">
          <a:extLst>
            <a:ext uri="{FF2B5EF4-FFF2-40B4-BE49-F238E27FC236}">
              <a16:creationId xmlns:a16="http://schemas.microsoft.com/office/drawing/2014/main" id="{F88E0272-B1D4-4A4D-A640-F765414ED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8503" y="9544882"/>
          <a:ext cx="1121613" cy="730450"/>
        </a:xfrm>
        <a:prstGeom prst="rect">
          <a:avLst/>
        </a:prstGeom>
      </xdr:spPr>
    </xdr:pic>
    <xdr:clientData/>
  </xdr:twoCellAnchor>
  <xdr:twoCellAnchor>
    <xdr:from>
      <xdr:col>1</xdr:col>
      <xdr:colOff>215449</xdr:colOff>
      <xdr:row>22</xdr:row>
      <xdr:rowOff>54426</xdr:rowOff>
    </xdr:from>
    <xdr:to>
      <xdr:col>2</xdr:col>
      <xdr:colOff>1086228</xdr:colOff>
      <xdr:row>23</xdr:row>
      <xdr:rowOff>96151</xdr:rowOff>
    </xdr:to>
    <xdr:pic>
      <xdr:nvPicPr>
        <xdr:cNvPr id="61" name="Picture 13">
          <a:extLst>
            <a:ext uri="{FF2B5EF4-FFF2-40B4-BE49-F238E27FC236}">
              <a16:creationId xmlns:a16="http://schemas.microsoft.com/office/drawing/2014/main" id="{B095338E-CF7A-4E62-90A1-AF94D52EA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549" y="11758746"/>
          <a:ext cx="1137479" cy="765625"/>
        </a:xfrm>
        <a:prstGeom prst="rect">
          <a:avLst/>
        </a:prstGeom>
      </xdr:spPr>
    </xdr:pic>
    <xdr:clientData/>
  </xdr:twoCellAnchor>
  <xdr:twoCellAnchor>
    <xdr:from>
      <xdr:col>2</xdr:col>
      <xdr:colOff>102836</xdr:colOff>
      <xdr:row>27</xdr:row>
      <xdr:rowOff>65770</xdr:rowOff>
    </xdr:from>
    <xdr:to>
      <xdr:col>2</xdr:col>
      <xdr:colOff>1088332</xdr:colOff>
      <xdr:row>27</xdr:row>
      <xdr:rowOff>701156</xdr:rowOff>
    </xdr:to>
    <xdr:pic>
      <xdr:nvPicPr>
        <xdr:cNvPr id="62" name="Picture 15">
          <a:extLst>
            <a:ext uri="{FF2B5EF4-FFF2-40B4-BE49-F238E27FC236}">
              <a16:creationId xmlns:a16="http://schemas.microsoft.com/office/drawing/2014/main" id="{7FB6687B-0B24-4081-B6BA-1F5BAC716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8636" y="15389590"/>
          <a:ext cx="985496" cy="641101"/>
        </a:xfrm>
        <a:prstGeom prst="rect">
          <a:avLst/>
        </a:prstGeom>
      </xdr:spPr>
    </xdr:pic>
    <xdr:clientData/>
  </xdr:twoCellAnchor>
  <xdr:twoCellAnchor>
    <xdr:from>
      <xdr:col>2</xdr:col>
      <xdr:colOff>7151</xdr:colOff>
      <xdr:row>28</xdr:row>
      <xdr:rowOff>47285</xdr:rowOff>
    </xdr:from>
    <xdr:to>
      <xdr:col>2</xdr:col>
      <xdr:colOff>1045104</xdr:colOff>
      <xdr:row>29</xdr:row>
      <xdr:rowOff>55641</xdr:rowOff>
    </xdr:to>
    <xdr:pic>
      <xdr:nvPicPr>
        <xdr:cNvPr id="63" name="Picture 17">
          <a:extLst>
            <a:ext uri="{FF2B5EF4-FFF2-40B4-BE49-F238E27FC236}">
              <a16:creationId xmlns:a16="http://schemas.microsoft.com/office/drawing/2014/main" id="{1407378D-C921-4D7E-81BD-F89E802CC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951" y="16095005"/>
          <a:ext cx="1039858" cy="734161"/>
        </a:xfrm>
        <a:prstGeom prst="rect">
          <a:avLst/>
        </a:prstGeom>
      </xdr:spPr>
    </xdr:pic>
    <xdr:clientData/>
  </xdr:twoCellAnchor>
  <xdr:twoCellAnchor>
    <xdr:from>
      <xdr:col>1</xdr:col>
      <xdr:colOff>248673</xdr:colOff>
      <xdr:row>29</xdr:row>
      <xdr:rowOff>712448</xdr:rowOff>
    </xdr:from>
    <xdr:to>
      <xdr:col>2</xdr:col>
      <xdr:colOff>1064636</xdr:colOff>
      <xdr:row>30</xdr:row>
      <xdr:rowOff>708004</xdr:rowOff>
    </xdr:to>
    <xdr:pic>
      <xdr:nvPicPr>
        <xdr:cNvPr id="65" name="Picture 21">
          <a:extLst>
            <a:ext uri="{FF2B5EF4-FFF2-40B4-BE49-F238E27FC236}">
              <a16:creationId xmlns:a16="http://schemas.microsoft.com/office/drawing/2014/main" id="{47C2A21D-1507-41A8-84C6-314954FBF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773" y="17484068"/>
          <a:ext cx="1086473" cy="719456"/>
        </a:xfrm>
        <a:prstGeom prst="rect">
          <a:avLst/>
        </a:prstGeom>
      </xdr:spPr>
    </xdr:pic>
    <xdr:clientData/>
  </xdr:twoCellAnchor>
  <xdr:twoCellAnchor>
    <xdr:from>
      <xdr:col>1</xdr:col>
      <xdr:colOff>245954</xdr:colOff>
      <xdr:row>31</xdr:row>
      <xdr:rowOff>6351</xdr:rowOff>
    </xdr:from>
    <xdr:to>
      <xdr:col>2</xdr:col>
      <xdr:colOff>1087017</xdr:colOff>
      <xdr:row>31</xdr:row>
      <xdr:rowOff>706395</xdr:rowOff>
    </xdr:to>
    <xdr:pic>
      <xdr:nvPicPr>
        <xdr:cNvPr id="66" name="Picture 23">
          <a:extLst>
            <a:ext uri="{FF2B5EF4-FFF2-40B4-BE49-F238E27FC236}">
              <a16:creationId xmlns:a16="http://schemas.microsoft.com/office/drawing/2014/main" id="{FB596444-6147-4FAD-A99D-611D5E979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5054" y="18225771"/>
          <a:ext cx="1107763" cy="701949"/>
        </a:xfrm>
        <a:prstGeom prst="rect">
          <a:avLst/>
        </a:prstGeom>
      </xdr:spPr>
    </xdr:pic>
    <xdr:clientData/>
  </xdr:twoCellAnchor>
  <xdr:twoCellAnchor>
    <xdr:from>
      <xdr:col>2</xdr:col>
      <xdr:colOff>7037</xdr:colOff>
      <xdr:row>32</xdr:row>
      <xdr:rowOff>26762</xdr:rowOff>
    </xdr:from>
    <xdr:to>
      <xdr:col>2</xdr:col>
      <xdr:colOff>1088498</xdr:colOff>
      <xdr:row>32</xdr:row>
      <xdr:rowOff>705509</xdr:rowOff>
    </xdr:to>
    <xdr:pic>
      <xdr:nvPicPr>
        <xdr:cNvPr id="67" name="Picture 25">
          <a:extLst>
            <a:ext uri="{FF2B5EF4-FFF2-40B4-BE49-F238E27FC236}">
              <a16:creationId xmlns:a16="http://schemas.microsoft.com/office/drawing/2014/main" id="{37179B65-D5AC-4D41-9BCE-F183063A4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837" y="18970082"/>
          <a:ext cx="1075746" cy="676842"/>
        </a:xfrm>
        <a:prstGeom prst="rect">
          <a:avLst/>
        </a:prstGeom>
      </xdr:spPr>
    </xdr:pic>
    <xdr:clientData/>
  </xdr:twoCellAnchor>
  <xdr:twoCellAnchor>
    <xdr:from>
      <xdr:col>2</xdr:col>
      <xdr:colOff>106328</xdr:colOff>
      <xdr:row>33</xdr:row>
      <xdr:rowOff>8052</xdr:rowOff>
    </xdr:from>
    <xdr:to>
      <xdr:col>2</xdr:col>
      <xdr:colOff>1066752</xdr:colOff>
      <xdr:row>33</xdr:row>
      <xdr:rowOff>666272</xdr:rowOff>
    </xdr:to>
    <xdr:pic>
      <xdr:nvPicPr>
        <xdr:cNvPr id="68" name="Picture 27">
          <a:extLst>
            <a:ext uri="{FF2B5EF4-FFF2-40B4-BE49-F238E27FC236}">
              <a16:creationId xmlns:a16="http://schemas.microsoft.com/office/drawing/2014/main" id="{79F2E2A3-42A3-4CA4-8C69-77844735F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2128" y="19675272"/>
          <a:ext cx="962329" cy="660125"/>
        </a:xfrm>
        <a:prstGeom prst="rect">
          <a:avLst/>
        </a:prstGeom>
      </xdr:spPr>
    </xdr:pic>
    <xdr:clientData/>
  </xdr:twoCellAnchor>
  <xdr:twoCellAnchor>
    <xdr:from>
      <xdr:col>2</xdr:col>
      <xdr:colOff>160023</xdr:colOff>
      <xdr:row>34</xdr:row>
      <xdr:rowOff>27624</xdr:rowOff>
    </xdr:from>
    <xdr:to>
      <xdr:col>2</xdr:col>
      <xdr:colOff>1106264</xdr:colOff>
      <xdr:row>34</xdr:row>
      <xdr:rowOff>668776</xdr:rowOff>
    </xdr:to>
    <xdr:pic>
      <xdr:nvPicPr>
        <xdr:cNvPr id="69" name="Picture 29">
          <a:extLst>
            <a:ext uri="{FF2B5EF4-FFF2-40B4-BE49-F238E27FC236}">
              <a16:creationId xmlns:a16="http://schemas.microsoft.com/office/drawing/2014/main" id="{4DE7EC8C-E624-4ADD-9EC4-1F76760C3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679" y="20470655"/>
          <a:ext cx="946241" cy="648772"/>
        </a:xfrm>
        <a:prstGeom prst="rect">
          <a:avLst/>
        </a:prstGeom>
      </xdr:spPr>
    </xdr:pic>
    <xdr:clientData/>
  </xdr:twoCellAnchor>
  <xdr:twoCellAnchor>
    <xdr:from>
      <xdr:col>2</xdr:col>
      <xdr:colOff>69565</xdr:colOff>
      <xdr:row>35</xdr:row>
      <xdr:rowOff>17464</xdr:rowOff>
    </xdr:from>
    <xdr:to>
      <xdr:col>2</xdr:col>
      <xdr:colOff>1045533</xdr:colOff>
      <xdr:row>35</xdr:row>
      <xdr:rowOff>708641</xdr:rowOff>
    </xdr:to>
    <xdr:pic>
      <xdr:nvPicPr>
        <xdr:cNvPr id="70" name="Picture 31">
          <a:extLst>
            <a:ext uri="{FF2B5EF4-FFF2-40B4-BE49-F238E27FC236}">
              <a16:creationId xmlns:a16="http://schemas.microsoft.com/office/drawing/2014/main" id="{FFF1656E-EF0D-4D62-A208-2862CB08C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365" y="21132484"/>
          <a:ext cx="981683" cy="691177"/>
        </a:xfrm>
        <a:prstGeom prst="rect">
          <a:avLst/>
        </a:prstGeom>
      </xdr:spPr>
    </xdr:pic>
    <xdr:clientData/>
  </xdr:twoCellAnchor>
  <xdr:twoCellAnchor>
    <xdr:from>
      <xdr:col>1</xdr:col>
      <xdr:colOff>259562</xdr:colOff>
      <xdr:row>36</xdr:row>
      <xdr:rowOff>10660</xdr:rowOff>
    </xdr:from>
    <xdr:to>
      <xdr:col>2</xdr:col>
      <xdr:colOff>1085170</xdr:colOff>
      <xdr:row>37</xdr:row>
      <xdr:rowOff>22354</xdr:rowOff>
    </xdr:to>
    <xdr:pic>
      <xdr:nvPicPr>
        <xdr:cNvPr id="71" name="Picture 34">
          <a:extLst>
            <a:ext uri="{FF2B5EF4-FFF2-40B4-BE49-F238E27FC236}">
              <a16:creationId xmlns:a16="http://schemas.microsoft.com/office/drawing/2014/main" id="{549273D5-A96D-4966-A62D-B7AB2EB27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62" y="21849580"/>
          <a:ext cx="1090403" cy="729879"/>
        </a:xfrm>
        <a:prstGeom prst="rect">
          <a:avLst/>
        </a:prstGeom>
      </xdr:spPr>
    </xdr:pic>
    <xdr:clientData/>
  </xdr:twoCellAnchor>
  <xdr:twoCellAnchor>
    <xdr:from>
      <xdr:col>1</xdr:col>
      <xdr:colOff>242099</xdr:colOff>
      <xdr:row>36</xdr:row>
      <xdr:rowOff>722202</xdr:rowOff>
    </xdr:from>
    <xdr:to>
      <xdr:col>2</xdr:col>
      <xdr:colOff>1046781</xdr:colOff>
      <xdr:row>37</xdr:row>
      <xdr:rowOff>704131</xdr:rowOff>
    </xdr:to>
    <xdr:pic>
      <xdr:nvPicPr>
        <xdr:cNvPr id="72" name="Picture 36">
          <a:extLst>
            <a:ext uri="{FF2B5EF4-FFF2-40B4-BE49-F238E27FC236}">
              <a16:creationId xmlns:a16="http://schemas.microsoft.com/office/drawing/2014/main" id="{7E857062-4B3E-4C6D-B7DD-7E3D257C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199" y="22561122"/>
          <a:ext cx="1071382" cy="709639"/>
        </a:xfrm>
        <a:prstGeom prst="rect">
          <a:avLst/>
        </a:prstGeom>
      </xdr:spPr>
    </xdr:pic>
    <xdr:clientData/>
  </xdr:twoCellAnchor>
  <xdr:twoCellAnchor>
    <xdr:from>
      <xdr:col>2</xdr:col>
      <xdr:colOff>67150</xdr:colOff>
      <xdr:row>18</xdr:row>
      <xdr:rowOff>15716</xdr:rowOff>
    </xdr:from>
    <xdr:to>
      <xdr:col>2</xdr:col>
      <xdr:colOff>1086866</xdr:colOff>
      <xdr:row>18</xdr:row>
      <xdr:rowOff>704374</xdr:rowOff>
    </xdr:to>
    <xdr:pic>
      <xdr:nvPicPr>
        <xdr:cNvPr id="73" name="Slika 72">
          <a:extLst>
            <a:ext uri="{FF2B5EF4-FFF2-40B4-BE49-F238E27FC236}">
              <a16:creationId xmlns:a16="http://schemas.microsoft.com/office/drawing/2014/main" id="{1B6FAA85-E27F-4CE9-B514-5DC20F6CA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950" y="3749516"/>
          <a:ext cx="1019716" cy="688658"/>
        </a:xfrm>
        <a:prstGeom prst="rect">
          <a:avLst/>
        </a:prstGeom>
      </xdr:spPr>
    </xdr:pic>
    <xdr:clientData/>
  </xdr:twoCellAnchor>
  <xdr:twoCellAnchor>
    <xdr:from>
      <xdr:col>2</xdr:col>
      <xdr:colOff>37624</xdr:colOff>
      <xdr:row>15</xdr:row>
      <xdr:rowOff>0</xdr:rowOff>
    </xdr:from>
    <xdr:to>
      <xdr:col>2</xdr:col>
      <xdr:colOff>1104521</xdr:colOff>
      <xdr:row>15</xdr:row>
      <xdr:rowOff>708659</xdr:rowOff>
    </xdr:to>
    <xdr:pic>
      <xdr:nvPicPr>
        <xdr:cNvPr id="74" name="Slika 73">
          <a:extLst>
            <a:ext uri="{FF2B5EF4-FFF2-40B4-BE49-F238E27FC236}">
              <a16:creationId xmlns:a16="http://schemas.microsoft.com/office/drawing/2014/main" id="{DFDFDDBC-01C1-499E-B7C4-FF7D6EE1F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424" y="6637020"/>
          <a:ext cx="1066897" cy="70484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</xdr:row>
      <xdr:rowOff>2</xdr:rowOff>
    </xdr:from>
    <xdr:to>
      <xdr:col>3</xdr:col>
      <xdr:colOff>17381</xdr:colOff>
      <xdr:row>21</xdr:row>
      <xdr:rowOff>20002</xdr:rowOff>
    </xdr:to>
    <xdr:pic>
      <xdr:nvPicPr>
        <xdr:cNvPr id="75" name="Slika 74">
          <a:extLst>
            <a:ext uri="{FF2B5EF4-FFF2-40B4-BE49-F238E27FC236}">
              <a16:creationId xmlns:a16="http://schemas.microsoft.com/office/drawing/2014/main" id="{B5743BA6-4931-4B85-B636-CD18025C8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10256522"/>
          <a:ext cx="1147046" cy="740090"/>
        </a:xfrm>
        <a:prstGeom prst="rect">
          <a:avLst/>
        </a:prstGeom>
      </xdr:spPr>
    </xdr:pic>
    <xdr:clientData/>
  </xdr:twoCellAnchor>
  <xdr:twoCellAnchor>
    <xdr:from>
      <xdr:col>2</xdr:col>
      <xdr:colOff>11906</xdr:colOff>
      <xdr:row>21</xdr:row>
      <xdr:rowOff>0</xdr:rowOff>
    </xdr:from>
    <xdr:to>
      <xdr:col>2</xdr:col>
      <xdr:colOff>1123130</xdr:colOff>
      <xdr:row>22</xdr:row>
      <xdr:rowOff>19526</xdr:rowOff>
    </xdr:to>
    <xdr:pic>
      <xdr:nvPicPr>
        <xdr:cNvPr id="76" name="Slika 75">
          <a:extLst>
            <a:ext uri="{FF2B5EF4-FFF2-40B4-BE49-F238E27FC236}">
              <a16:creationId xmlns:a16="http://schemas.microsoft.com/office/drawing/2014/main" id="{CC2C75F6-1B1F-458B-9784-9FF89D796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7706" y="10980420"/>
          <a:ext cx="1116939" cy="739616"/>
        </a:xfrm>
        <a:prstGeom prst="rect">
          <a:avLst/>
        </a:prstGeom>
      </xdr:spPr>
    </xdr:pic>
    <xdr:clientData/>
  </xdr:twoCellAnchor>
  <xdr:twoCellAnchor>
    <xdr:from>
      <xdr:col>1</xdr:col>
      <xdr:colOff>242411</xdr:colOff>
      <xdr:row>22</xdr:row>
      <xdr:rowOff>705805</xdr:rowOff>
    </xdr:from>
    <xdr:to>
      <xdr:col>3</xdr:col>
      <xdr:colOff>896</xdr:colOff>
      <xdr:row>23</xdr:row>
      <xdr:rowOff>720090</xdr:rowOff>
    </xdr:to>
    <xdr:pic>
      <xdr:nvPicPr>
        <xdr:cNvPr id="77" name="Slika 76">
          <a:extLst>
            <a:ext uri="{FF2B5EF4-FFF2-40B4-BE49-F238E27FC236}">
              <a16:creationId xmlns:a16="http://schemas.microsoft.com/office/drawing/2014/main" id="{51AD52D3-F988-4E5F-95C9-D121C6EC1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511" y="12410125"/>
          <a:ext cx="1154850" cy="741995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11</xdr:row>
      <xdr:rowOff>0</xdr:rowOff>
    </xdr:from>
    <xdr:to>
      <xdr:col>2</xdr:col>
      <xdr:colOff>1082040</xdr:colOff>
      <xdr:row>12</xdr:row>
      <xdr:rowOff>0</xdr:rowOff>
    </xdr:to>
    <xdr:pic>
      <xdr:nvPicPr>
        <xdr:cNvPr id="78" name="Slika 77">
          <a:extLst>
            <a:ext uri="{FF2B5EF4-FFF2-40B4-BE49-F238E27FC236}">
              <a16:creationId xmlns:a16="http://schemas.microsoft.com/office/drawing/2014/main" id="{51EC6CB1-B4F1-42D4-AE66-80199340A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5" y="3741420"/>
          <a:ext cx="1074420" cy="723900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13</xdr:row>
      <xdr:rowOff>0</xdr:rowOff>
    </xdr:from>
    <xdr:to>
      <xdr:col>2</xdr:col>
      <xdr:colOff>1088709</xdr:colOff>
      <xdr:row>14</xdr:row>
      <xdr:rowOff>19050</xdr:rowOff>
    </xdr:to>
    <xdr:pic>
      <xdr:nvPicPr>
        <xdr:cNvPr id="79" name="Slika 78">
          <a:extLst>
            <a:ext uri="{FF2B5EF4-FFF2-40B4-BE49-F238E27FC236}">
              <a16:creationId xmlns:a16="http://schemas.microsoft.com/office/drawing/2014/main" id="{8821B2F9-BBFB-4F9E-9131-6B6FACE8C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1" y="5189220"/>
          <a:ext cx="1084898" cy="73914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15</xdr:row>
      <xdr:rowOff>714375</xdr:rowOff>
    </xdr:from>
    <xdr:to>
      <xdr:col>2</xdr:col>
      <xdr:colOff>1101090</xdr:colOff>
      <xdr:row>16</xdr:row>
      <xdr:rowOff>702945</xdr:rowOff>
    </xdr:to>
    <xdr:pic>
      <xdr:nvPicPr>
        <xdr:cNvPr id="80" name="Slika 79">
          <a:extLst>
            <a:ext uri="{FF2B5EF4-FFF2-40B4-BE49-F238E27FC236}">
              <a16:creationId xmlns:a16="http://schemas.microsoft.com/office/drawing/2014/main" id="{2E71F9BB-081A-49C3-B6EF-DD9FE4A4E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7343775"/>
          <a:ext cx="1062990" cy="712470"/>
        </a:xfrm>
        <a:prstGeom prst="rect">
          <a:avLst/>
        </a:prstGeom>
      </xdr:spPr>
    </xdr:pic>
    <xdr:clientData/>
  </xdr:twoCellAnchor>
  <xdr:twoCellAnchor>
    <xdr:from>
      <xdr:col>2</xdr:col>
      <xdr:colOff>28576</xdr:colOff>
      <xdr:row>24</xdr:row>
      <xdr:rowOff>1</xdr:rowOff>
    </xdr:from>
    <xdr:to>
      <xdr:col>2</xdr:col>
      <xdr:colOff>1087755</xdr:colOff>
      <xdr:row>24</xdr:row>
      <xdr:rowOff>701040</xdr:rowOff>
    </xdr:to>
    <xdr:pic>
      <xdr:nvPicPr>
        <xdr:cNvPr id="81" name="Slika 80">
          <a:extLst>
            <a:ext uri="{FF2B5EF4-FFF2-40B4-BE49-F238E27FC236}">
              <a16:creationId xmlns:a16="http://schemas.microsoft.com/office/drawing/2014/main" id="{A38F8CB2-1FCF-490C-BF2F-53F955CED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6" y="13152121"/>
          <a:ext cx="1057274" cy="704849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24</xdr:row>
      <xdr:rowOff>714375</xdr:rowOff>
    </xdr:from>
    <xdr:to>
      <xdr:col>2</xdr:col>
      <xdr:colOff>1086803</xdr:colOff>
      <xdr:row>25</xdr:row>
      <xdr:rowOff>706755</xdr:rowOff>
    </xdr:to>
    <xdr:pic>
      <xdr:nvPicPr>
        <xdr:cNvPr id="82" name="Slika 81">
          <a:extLst>
            <a:ext uri="{FF2B5EF4-FFF2-40B4-BE49-F238E27FC236}">
              <a16:creationId xmlns:a16="http://schemas.microsoft.com/office/drawing/2014/main" id="{50ADCA02-DEA5-4C01-A4D0-57FCEB240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5" y="13866495"/>
          <a:ext cx="1079183" cy="71437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26</xdr:row>
      <xdr:rowOff>0</xdr:rowOff>
    </xdr:from>
    <xdr:to>
      <xdr:col>2</xdr:col>
      <xdr:colOff>1088708</xdr:colOff>
      <xdr:row>27</xdr:row>
      <xdr:rowOff>19050</xdr:rowOff>
    </xdr:to>
    <xdr:pic>
      <xdr:nvPicPr>
        <xdr:cNvPr id="83" name="Slika 82">
          <a:extLst>
            <a:ext uri="{FF2B5EF4-FFF2-40B4-BE49-F238E27FC236}">
              <a16:creationId xmlns:a16="http://schemas.microsoft.com/office/drawing/2014/main" id="{784039F8-F316-4A6B-A512-812207FE8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14599920"/>
          <a:ext cx="1084898" cy="739140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38</xdr:row>
      <xdr:rowOff>1</xdr:rowOff>
    </xdr:from>
    <xdr:to>
      <xdr:col>2</xdr:col>
      <xdr:colOff>1082041</xdr:colOff>
      <xdr:row>39</xdr:row>
      <xdr:rowOff>1</xdr:rowOff>
    </xdr:to>
    <xdr:pic>
      <xdr:nvPicPr>
        <xdr:cNvPr id="84" name="Slika 83">
          <a:extLst>
            <a:ext uri="{FF2B5EF4-FFF2-40B4-BE49-F238E27FC236}">
              <a16:creationId xmlns:a16="http://schemas.microsoft.com/office/drawing/2014/main" id="{349A9F9A-1A32-4A72-8B4C-646907227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1" y="23286721"/>
          <a:ext cx="1085850" cy="7239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39</xdr:row>
      <xdr:rowOff>85725</xdr:rowOff>
    </xdr:from>
    <xdr:to>
      <xdr:col>2</xdr:col>
      <xdr:colOff>1105521</xdr:colOff>
      <xdr:row>39</xdr:row>
      <xdr:rowOff>626745</xdr:rowOff>
    </xdr:to>
    <xdr:pic>
      <xdr:nvPicPr>
        <xdr:cNvPr id="85" name="Slika 84">
          <a:extLst>
            <a:ext uri="{FF2B5EF4-FFF2-40B4-BE49-F238E27FC236}">
              <a16:creationId xmlns:a16="http://schemas.microsoft.com/office/drawing/2014/main" id="{02B9B642-EEB3-41CF-97A4-D373879E8A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5800" y="24096345"/>
          <a:ext cx="1105521" cy="5429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40</xdr:row>
      <xdr:rowOff>0</xdr:rowOff>
    </xdr:from>
    <xdr:to>
      <xdr:col>2</xdr:col>
      <xdr:colOff>1124902</xdr:colOff>
      <xdr:row>41</xdr:row>
      <xdr:rowOff>15240</xdr:rowOff>
    </xdr:to>
    <xdr:pic>
      <xdr:nvPicPr>
        <xdr:cNvPr id="86" name="Slika 85">
          <a:extLst>
            <a:ext uri="{FF2B5EF4-FFF2-40B4-BE49-F238E27FC236}">
              <a16:creationId xmlns:a16="http://schemas.microsoft.com/office/drawing/2014/main" id="{F21D4EF0-FE49-42A3-98BB-B9072F39E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24734520"/>
          <a:ext cx="1128712" cy="742950"/>
        </a:xfrm>
        <a:prstGeom prst="rect">
          <a:avLst/>
        </a:prstGeom>
      </xdr:spPr>
    </xdr:pic>
    <xdr:clientData/>
  </xdr:twoCellAnchor>
  <xdr:twoCellAnchor>
    <xdr:from>
      <xdr:col>1</xdr:col>
      <xdr:colOff>257175</xdr:colOff>
      <xdr:row>41</xdr:row>
      <xdr:rowOff>0</xdr:rowOff>
    </xdr:from>
    <xdr:to>
      <xdr:col>2</xdr:col>
      <xdr:colOff>1102995</xdr:colOff>
      <xdr:row>42</xdr:row>
      <xdr:rowOff>15240</xdr:rowOff>
    </xdr:to>
    <xdr:pic>
      <xdr:nvPicPr>
        <xdr:cNvPr id="87" name="Slika 86">
          <a:extLst>
            <a:ext uri="{FF2B5EF4-FFF2-40B4-BE49-F238E27FC236}">
              <a16:creationId xmlns:a16="http://schemas.microsoft.com/office/drawing/2014/main" id="{0243A16F-D091-49D8-A8B7-7B2125735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" y="25458420"/>
          <a:ext cx="1114425" cy="742950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42</xdr:row>
      <xdr:rowOff>1</xdr:rowOff>
    </xdr:from>
    <xdr:to>
      <xdr:col>2</xdr:col>
      <xdr:colOff>1087755</xdr:colOff>
      <xdr:row>42</xdr:row>
      <xdr:rowOff>701041</xdr:rowOff>
    </xdr:to>
    <xdr:pic>
      <xdr:nvPicPr>
        <xdr:cNvPr id="88" name="Slika 87">
          <a:extLst>
            <a:ext uri="{FF2B5EF4-FFF2-40B4-BE49-F238E27FC236}">
              <a16:creationId xmlns:a16="http://schemas.microsoft.com/office/drawing/2014/main" id="{7AF8ECDB-B413-4172-A02F-338ED0258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5" y="26182321"/>
          <a:ext cx="1057275" cy="704850"/>
        </a:xfrm>
        <a:prstGeom prst="rect">
          <a:avLst/>
        </a:prstGeom>
      </xdr:spPr>
    </xdr:pic>
    <xdr:clientData/>
  </xdr:twoCellAnchor>
  <xdr:twoCellAnchor>
    <xdr:from>
      <xdr:col>1</xdr:col>
      <xdr:colOff>257175</xdr:colOff>
      <xdr:row>42</xdr:row>
      <xdr:rowOff>714375</xdr:rowOff>
    </xdr:from>
    <xdr:to>
      <xdr:col>2</xdr:col>
      <xdr:colOff>1084898</xdr:colOff>
      <xdr:row>43</xdr:row>
      <xdr:rowOff>721995</xdr:rowOff>
    </xdr:to>
    <xdr:pic>
      <xdr:nvPicPr>
        <xdr:cNvPr id="89" name="Slika 88">
          <a:extLst>
            <a:ext uri="{FF2B5EF4-FFF2-40B4-BE49-F238E27FC236}">
              <a16:creationId xmlns:a16="http://schemas.microsoft.com/office/drawing/2014/main" id="{8FDCDFFB-4B2B-4788-BC98-695326B9B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" y="26896695"/>
          <a:ext cx="1092518" cy="733425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44</xdr:row>
      <xdr:rowOff>0</xdr:rowOff>
    </xdr:from>
    <xdr:to>
      <xdr:col>2</xdr:col>
      <xdr:colOff>1087755</xdr:colOff>
      <xdr:row>44</xdr:row>
      <xdr:rowOff>701040</xdr:rowOff>
    </xdr:to>
    <xdr:pic>
      <xdr:nvPicPr>
        <xdr:cNvPr id="90" name="Slika 89">
          <a:extLst>
            <a:ext uri="{FF2B5EF4-FFF2-40B4-BE49-F238E27FC236}">
              <a16:creationId xmlns:a16="http://schemas.microsoft.com/office/drawing/2014/main" id="{65557977-FFD0-4724-8986-7D407BB4D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5" y="27630120"/>
          <a:ext cx="1057275" cy="7048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29</xdr:row>
      <xdr:rowOff>1</xdr:rowOff>
    </xdr:from>
    <xdr:to>
      <xdr:col>2</xdr:col>
      <xdr:colOff>1085850</xdr:colOff>
      <xdr:row>30</xdr:row>
      <xdr:rowOff>1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F2DC377E-B6F3-2F0E-FB94-6401F7831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16764001"/>
          <a:ext cx="1085850" cy="723900"/>
        </a:xfrm>
        <a:prstGeom prst="rect">
          <a:avLst/>
        </a:prstGeom>
      </xdr:spPr>
    </xdr:pic>
    <xdr:clientData/>
  </xdr:twoCellAnchor>
  <xdr:twoCellAnchor>
    <xdr:from>
      <xdr:col>2</xdr:col>
      <xdr:colOff>78134</xdr:colOff>
      <xdr:row>12</xdr:row>
      <xdr:rowOff>10319</xdr:rowOff>
    </xdr:from>
    <xdr:to>
      <xdr:col>2</xdr:col>
      <xdr:colOff>1039433</xdr:colOff>
      <xdr:row>12</xdr:row>
      <xdr:rowOff>676376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83FFFD12-BE1A-52D0-63F0-4DE9FC296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934" y="4468019"/>
          <a:ext cx="961299" cy="666057"/>
        </a:xfrm>
        <a:prstGeom prst="rect">
          <a:avLst/>
        </a:prstGeom>
      </xdr:spPr>
    </xdr:pic>
    <xdr:clientData/>
  </xdr:twoCellAnchor>
  <xdr:twoCellAnchor>
    <xdr:from>
      <xdr:col>2</xdr:col>
      <xdr:colOff>28099</xdr:colOff>
      <xdr:row>15</xdr:row>
      <xdr:rowOff>9525</xdr:rowOff>
    </xdr:from>
    <xdr:to>
      <xdr:col>2</xdr:col>
      <xdr:colOff>1094996</xdr:colOff>
      <xdr:row>15</xdr:row>
      <xdr:rowOff>718184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259BBA35-5C57-6106-F1E6-5E7967BC5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3899" y="6638925"/>
          <a:ext cx="1066897" cy="708659"/>
        </a:xfrm>
        <a:prstGeom prst="rect">
          <a:avLst/>
        </a:prstGeom>
      </xdr:spPr>
    </xdr:pic>
    <xdr:clientData/>
  </xdr:twoCellAnchor>
  <xdr:twoCellAnchor>
    <xdr:from>
      <xdr:col>1</xdr:col>
      <xdr:colOff>257176</xdr:colOff>
      <xdr:row>13</xdr:row>
      <xdr:rowOff>9525</xdr:rowOff>
    </xdr:from>
    <xdr:to>
      <xdr:col>2</xdr:col>
      <xdr:colOff>1079184</xdr:colOff>
      <xdr:row>14</xdr:row>
      <xdr:rowOff>28575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21D73294-DC5E-989F-6B9C-95649BB45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6" y="5191125"/>
          <a:ext cx="1088708" cy="742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370114</xdr:colOff>
      <xdr:row>1</xdr:row>
      <xdr:rowOff>19562</xdr:rowOff>
    </xdr:from>
    <xdr:to>
      <xdr:col>8</xdr:col>
      <xdr:colOff>361678</xdr:colOff>
      <xdr:row>6</xdr:row>
      <xdr:rowOff>189922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DCB1F8EB-956F-40E8-AA1D-22F374E028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32514" y="378791"/>
          <a:ext cx="1352278" cy="1335131"/>
        </a:xfrm>
        <a:prstGeom prst="rect">
          <a:avLst/>
        </a:prstGeom>
      </xdr:spPr>
    </xdr:pic>
    <xdr:clientData/>
  </xdr:twoCellAnchor>
  <xdr:twoCellAnchor editAs="oneCell">
    <xdr:from>
      <xdr:col>2</xdr:col>
      <xdr:colOff>1055917</xdr:colOff>
      <xdr:row>1</xdr:row>
      <xdr:rowOff>30985</xdr:rowOff>
    </xdr:from>
    <xdr:to>
      <xdr:col>3</xdr:col>
      <xdr:colOff>821599</xdr:colOff>
      <xdr:row>4</xdr:row>
      <xdr:rowOff>288199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907442D6-D15B-40D0-A958-B15411B5ED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41717" y="389125"/>
          <a:ext cx="899157" cy="110112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</xdr:row>
      <xdr:rowOff>21772</xdr:rowOff>
    </xdr:from>
    <xdr:to>
      <xdr:col>2</xdr:col>
      <xdr:colOff>1094013</xdr:colOff>
      <xdr:row>11</xdr:row>
      <xdr:rowOff>21772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7A0D95FA-8E85-41CB-9804-37428409C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3039292"/>
          <a:ext cx="1094013" cy="7239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</xdr:row>
      <xdr:rowOff>0</xdr:rowOff>
    </xdr:from>
    <xdr:to>
      <xdr:col>2</xdr:col>
      <xdr:colOff>1126673</xdr:colOff>
      <xdr:row>12</xdr:row>
      <xdr:rowOff>21772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149F0C47-CBF7-4462-A43E-C4B570ACD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3741420"/>
          <a:ext cx="1126673" cy="745672"/>
        </a:xfrm>
        <a:prstGeom prst="rect">
          <a:avLst/>
        </a:prstGeom>
      </xdr:spPr>
    </xdr:pic>
    <xdr:clientData/>
  </xdr:twoCellAnchor>
  <xdr:twoCellAnchor>
    <xdr:from>
      <xdr:col>1</xdr:col>
      <xdr:colOff>261257</xdr:colOff>
      <xdr:row>11</xdr:row>
      <xdr:rowOff>707571</xdr:rowOff>
    </xdr:from>
    <xdr:to>
      <xdr:col>2</xdr:col>
      <xdr:colOff>1099458</xdr:colOff>
      <xdr:row>12</xdr:row>
      <xdr:rowOff>718457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5E5F7036-79C7-45BE-A27E-DCBD54F9B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57" y="4448991"/>
          <a:ext cx="1104901" cy="734786"/>
        </a:xfrm>
        <a:prstGeom prst="rect">
          <a:avLst/>
        </a:prstGeom>
      </xdr:spPr>
    </xdr:pic>
    <xdr:clientData/>
  </xdr:twoCellAnchor>
  <xdr:twoCellAnchor>
    <xdr:from>
      <xdr:col>1</xdr:col>
      <xdr:colOff>250372</xdr:colOff>
      <xdr:row>12</xdr:row>
      <xdr:rowOff>718457</xdr:rowOff>
    </xdr:from>
    <xdr:to>
      <xdr:col>2</xdr:col>
      <xdr:colOff>1121229</xdr:colOff>
      <xdr:row>14</xdr:row>
      <xdr:rowOff>21771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CB5C4F66-7E79-4101-B2CE-629A4BCB8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9472" y="5183777"/>
          <a:ext cx="1137557" cy="751114"/>
        </a:xfrm>
        <a:prstGeom prst="rect">
          <a:avLst/>
        </a:prstGeom>
      </xdr:spPr>
    </xdr:pic>
    <xdr:clientData/>
  </xdr:twoCellAnchor>
  <xdr:twoCellAnchor>
    <xdr:from>
      <xdr:col>2</xdr:col>
      <xdr:colOff>32658</xdr:colOff>
      <xdr:row>14</xdr:row>
      <xdr:rowOff>1</xdr:rowOff>
    </xdr:from>
    <xdr:to>
      <xdr:col>2</xdr:col>
      <xdr:colOff>1077687</xdr:colOff>
      <xdr:row>14</xdr:row>
      <xdr:rowOff>696687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B6F83C79-59C3-4491-9946-00EC30DEE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458" y="5913121"/>
          <a:ext cx="1045029" cy="696686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</xdr:row>
      <xdr:rowOff>1</xdr:rowOff>
    </xdr:from>
    <xdr:to>
      <xdr:col>2</xdr:col>
      <xdr:colOff>1126671</xdr:colOff>
      <xdr:row>16</xdr:row>
      <xdr:rowOff>21772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434BE5E5-2543-49A8-B564-339BF4DB2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6637021"/>
          <a:ext cx="1126671" cy="745671"/>
        </a:xfrm>
        <a:prstGeom prst="rect">
          <a:avLst/>
        </a:prstGeom>
      </xdr:spPr>
    </xdr:pic>
    <xdr:clientData/>
  </xdr:twoCellAnchor>
  <xdr:twoCellAnchor>
    <xdr:from>
      <xdr:col>2</xdr:col>
      <xdr:colOff>43544</xdr:colOff>
      <xdr:row>16</xdr:row>
      <xdr:rowOff>0</xdr:rowOff>
    </xdr:from>
    <xdr:to>
      <xdr:col>2</xdr:col>
      <xdr:colOff>1104901</xdr:colOff>
      <xdr:row>16</xdr:row>
      <xdr:rowOff>707571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B8297F17-72A5-4821-86B1-2474DFB20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9344" y="7360920"/>
          <a:ext cx="1061357" cy="70757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</xdr:row>
      <xdr:rowOff>718457</xdr:rowOff>
    </xdr:from>
    <xdr:to>
      <xdr:col>2</xdr:col>
      <xdr:colOff>1126671</xdr:colOff>
      <xdr:row>18</xdr:row>
      <xdr:rowOff>10886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61ACBA72-E8F2-42E2-88E9-A95D2396B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8079377"/>
          <a:ext cx="1126671" cy="740229"/>
        </a:xfrm>
        <a:prstGeom prst="rect">
          <a:avLst/>
        </a:prstGeom>
      </xdr:spPr>
    </xdr:pic>
    <xdr:clientData/>
  </xdr:twoCellAnchor>
  <xdr:twoCellAnchor>
    <xdr:from>
      <xdr:col>2</xdr:col>
      <xdr:colOff>21772</xdr:colOff>
      <xdr:row>18</xdr:row>
      <xdr:rowOff>0</xdr:rowOff>
    </xdr:from>
    <xdr:to>
      <xdr:col>2</xdr:col>
      <xdr:colOff>1099459</xdr:colOff>
      <xdr:row>18</xdr:row>
      <xdr:rowOff>718458</xdr:rowOff>
    </xdr:to>
    <xdr:pic>
      <xdr:nvPicPr>
        <xdr:cNvPr id="12" name="Slika 11">
          <a:extLst>
            <a:ext uri="{FF2B5EF4-FFF2-40B4-BE49-F238E27FC236}">
              <a16:creationId xmlns:a16="http://schemas.microsoft.com/office/drawing/2014/main" id="{C4C7E016-A605-49CF-9E18-007AED91A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572" y="8808720"/>
          <a:ext cx="1077687" cy="71845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18</xdr:row>
      <xdr:rowOff>718457</xdr:rowOff>
    </xdr:from>
    <xdr:to>
      <xdr:col>2</xdr:col>
      <xdr:colOff>1110344</xdr:colOff>
      <xdr:row>20</xdr:row>
      <xdr:rowOff>0</xdr:rowOff>
    </xdr:to>
    <xdr:pic>
      <xdr:nvPicPr>
        <xdr:cNvPr id="13" name="Slika 12">
          <a:extLst>
            <a:ext uri="{FF2B5EF4-FFF2-40B4-BE49-F238E27FC236}">
              <a16:creationId xmlns:a16="http://schemas.microsoft.com/office/drawing/2014/main" id="{F72DA309-D6DE-4332-BBAF-7E53C39A4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9527177"/>
          <a:ext cx="1110344" cy="729343"/>
        </a:xfrm>
        <a:prstGeom prst="rect">
          <a:avLst/>
        </a:prstGeom>
      </xdr:spPr>
    </xdr:pic>
    <xdr:clientData/>
  </xdr:twoCellAnchor>
  <xdr:twoCellAnchor>
    <xdr:from>
      <xdr:col>2</xdr:col>
      <xdr:colOff>21773</xdr:colOff>
      <xdr:row>20</xdr:row>
      <xdr:rowOff>0</xdr:rowOff>
    </xdr:from>
    <xdr:to>
      <xdr:col>2</xdr:col>
      <xdr:colOff>1099459</xdr:colOff>
      <xdr:row>20</xdr:row>
      <xdr:rowOff>718457</xdr:rowOff>
    </xdr:to>
    <xdr:pic>
      <xdr:nvPicPr>
        <xdr:cNvPr id="14" name="Slika 13">
          <a:extLst>
            <a:ext uri="{FF2B5EF4-FFF2-40B4-BE49-F238E27FC236}">
              <a16:creationId xmlns:a16="http://schemas.microsoft.com/office/drawing/2014/main" id="{54FC9E53-1F9D-4535-AF5C-8E507A8EF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573" y="10256520"/>
          <a:ext cx="1077686" cy="718457"/>
        </a:xfrm>
        <a:prstGeom prst="rect">
          <a:avLst/>
        </a:prstGeom>
      </xdr:spPr>
    </xdr:pic>
    <xdr:clientData/>
  </xdr:twoCellAnchor>
  <xdr:twoCellAnchor>
    <xdr:from>
      <xdr:col>2</xdr:col>
      <xdr:colOff>10886</xdr:colOff>
      <xdr:row>21</xdr:row>
      <xdr:rowOff>0</xdr:rowOff>
    </xdr:from>
    <xdr:to>
      <xdr:col>2</xdr:col>
      <xdr:colOff>1121230</xdr:colOff>
      <xdr:row>22</xdr:row>
      <xdr:rowOff>10886</xdr:rowOff>
    </xdr:to>
    <xdr:pic>
      <xdr:nvPicPr>
        <xdr:cNvPr id="15" name="Slika 14">
          <a:extLst>
            <a:ext uri="{FF2B5EF4-FFF2-40B4-BE49-F238E27FC236}">
              <a16:creationId xmlns:a16="http://schemas.microsoft.com/office/drawing/2014/main" id="{760B2073-4120-4DB7-97D3-2DCE61637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6" y="10980420"/>
          <a:ext cx="1110344" cy="734786"/>
        </a:xfrm>
        <a:prstGeom prst="rect">
          <a:avLst/>
        </a:prstGeom>
      </xdr:spPr>
    </xdr:pic>
    <xdr:clientData/>
  </xdr:twoCellAnchor>
  <xdr:twoCellAnchor>
    <xdr:from>
      <xdr:col>1</xdr:col>
      <xdr:colOff>261257</xdr:colOff>
      <xdr:row>22</xdr:row>
      <xdr:rowOff>0</xdr:rowOff>
    </xdr:from>
    <xdr:to>
      <xdr:col>2</xdr:col>
      <xdr:colOff>1099457</xdr:colOff>
      <xdr:row>23</xdr:row>
      <xdr:rowOff>10886</xdr:rowOff>
    </xdr:to>
    <xdr:pic>
      <xdr:nvPicPr>
        <xdr:cNvPr id="16" name="Slika 15">
          <a:extLst>
            <a:ext uri="{FF2B5EF4-FFF2-40B4-BE49-F238E27FC236}">
              <a16:creationId xmlns:a16="http://schemas.microsoft.com/office/drawing/2014/main" id="{7312DA29-373D-4586-A392-802E930B1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57" y="11704320"/>
          <a:ext cx="1104900" cy="734786"/>
        </a:xfrm>
        <a:prstGeom prst="rect">
          <a:avLst/>
        </a:prstGeom>
      </xdr:spPr>
    </xdr:pic>
    <xdr:clientData/>
  </xdr:twoCellAnchor>
  <xdr:twoCellAnchor>
    <xdr:from>
      <xdr:col>2</xdr:col>
      <xdr:colOff>32658</xdr:colOff>
      <xdr:row>23</xdr:row>
      <xdr:rowOff>21772</xdr:rowOff>
    </xdr:from>
    <xdr:to>
      <xdr:col>2</xdr:col>
      <xdr:colOff>1094015</xdr:colOff>
      <xdr:row>24</xdr:row>
      <xdr:rowOff>0</xdr:rowOff>
    </xdr:to>
    <xdr:pic>
      <xdr:nvPicPr>
        <xdr:cNvPr id="17" name="Slika 16">
          <a:extLst>
            <a:ext uri="{FF2B5EF4-FFF2-40B4-BE49-F238E27FC236}">
              <a16:creationId xmlns:a16="http://schemas.microsoft.com/office/drawing/2014/main" id="{14C2B056-58E0-4AD6-95E4-4105FF84B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458" y="12449992"/>
          <a:ext cx="1061357" cy="702128"/>
        </a:xfrm>
        <a:prstGeom prst="rect">
          <a:avLst/>
        </a:prstGeom>
      </xdr:spPr>
    </xdr:pic>
    <xdr:clientData/>
  </xdr:twoCellAnchor>
  <xdr:twoCellAnchor>
    <xdr:from>
      <xdr:col>1</xdr:col>
      <xdr:colOff>261258</xdr:colOff>
      <xdr:row>23</xdr:row>
      <xdr:rowOff>718457</xdr:rowOff>
    </xdr:from>
    <xdr:to>
      <xdr:col>2</xdr:col>
      <xdr:colOff>1099457</xdr:colOff>
      <xdr:row>25</xdr:row>
      <xdr:rowOff>0</xdr:rowOff>
    </xdr:to>
    <xdr:pic>
      <xdr:nvPicPr>
        <xdr:cNvPr id="18" name="Slika 17">
          <a:extLst>
            <a:ext uri="{FF2B5EF4-FFF2-40B4-BE49-F238E27FC236}">
              <a16:creationId xmlns:a16="http://schemas.microsoft.com/office/drawing/2014/main" id="{93E53075-EE99-4705-9D82-0260185C7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58" y="13146677"/>
          <a:ext cx="1104899" cy="729343"/>
        </a:xfrm>
        <a:prstGeom prst="rect">
          <a:avLst/>
        </a:prstGeom>
      </xdr:spPr>
    </xdr:pic>
    <xdr:clientData/>
  </xdr:twoCellAnchor>
  <xdr:twoCellAnchor>
    <xdr:from>
      <xdr:col>2</xdr:col>
      <xdr:colOff>10886</xdr:colOff>
      <xdr:row>24</xdr:row>
      <xdr:rowOff>718456</xdr:rowOff>
    </xdr:from>
    <xdr:to>
      <xdr:col>2</xdr:col>
      <xdr:colOff>1121230</xdr:colOff>
      <xdr:row>26</xdr:row>
      <xdr:rowOff>0</xdr:rowOff>
    </xdr:to>
    <xdr:pic>
      <xdr:nvPicPr>
        <xdr:cNvPr id="19" name="Slika 18">
          <a:extLst>
            <a:ext uri="{FF2B5EF4-FFF2-40B4-BE49-F238E27FC236}">
              <a16:creationId xmlns:a16="http://schemas.microsoft.com/office/drawing/2014/main" id="{471D33E7-9735-4859-89BC-34AA2415D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6" y="13870576"/>
          <a:ext cx="1110344" cy="729344"/>
        </a:xfrm>
        <a:prstGeom prst="rect">
          <a:avLst/>
        </a:prstGeom>
      </xdr:spPr>
    </xdr:pic>
    <xdr:clientData/>
  </xdr:twoCellAnchor>
  <xdr:twoCellAnchor>
    <xdr:from>
      <xdr:col>1</xdr:col>
      <xdr:colOff>250371</xdr:colOff>
      <xdr:row>26</xdr:row>
      <xdr:rowOff>0</xdr:rowOff>
    </xdr:from>
    <xdr:to>
      <xdr:col>2</xdr:col>
      <xdr:colOff>1104901</xdr:colOff>
      <xdr:row>27</xdr:row>
      <xdr:rowOff>21772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2069F269-CD7A-450B-BE12-D448ACB63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9471" y="14599920"/>
          <a:ext cx="1121230" cy="74567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26</xdr:row>
      <xdr:rowOff>718458</xdr:rowOff>
    </xdr:from>
    <xdr:to>
      <xdr:col>2</xdr:col>
      <xdr:colOff>1126671</xdr:colOff>
      <xdr:row>28</xdr:row>
      <xdr:rowOff>10886</xdr:rowOff>
    </xdr:to>
    <xdr:pic>
      <xdr:nvPicPr>
        <xdr:cNvPr id="21" name="Slika 20">
          <a:extLst>
            <a:ext uri="{FF2B5EF4-FFF2-40B4-BE49-F238E27FC236}">
              <a16:creationId xmlns:a16="http://schemas.microsoft.com/office/drawing/2014/main" id="{FAEE0540-B493-4616-B0B5-90A902111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15318378"/>
          <a:ext cx="1126671" cy="74022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28</xdr:row>
      <xdr:rowOff>0</xdr:rowOff>
    </xdr:from>
    <xdr:to>
      <xdr:col>2</xdr:col>
      <xdr:colOff>1110344</xdr:colOff>
      <xdr:row>29</xdr:row>
      <xdr:rowOff>10886</xdr:rowOff>
    </xdr:to>
    <xdr:pic>
      <xdr:nvPicPr>
        <xdr:cNvPr id="22" name="Slika 21">
          <a:extLst>
            <a:ext uri="{FF2B5EF4-FFF2-40B4-BE49-F238E27FC236}">
              <a16:creationId xmlns:a16="http://schemas.microsoft.com/office/drawing/2014/main" id="{22C8D7AF-1E42-49E5-BA73-DE8B2308F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16047720"/>
          <a:ext cx="1110344" cy="734786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1110342</xdr:colOff>
      <xdr:row>30</xdr:row>
      <xdr:rowOff>10885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17C0D57B-C376-4A30-96B5-AFBEE16F1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16771620"/>
          <a:ext cx="1110342" cy="734785"/>
        </a:xfrm>
        <a:prstGeom prst="rect">
          <a:avLst/>
        </a:prstGeom>
      </xdr:spPr>
    </xdr:pic>
    <xdr:clientData/>
  </xdr:twoCellAnchor>
  <xdr:twoCellAnchor>
    <xdr:from>
      <xdr:col>1</xdr:col>
      <xdr:colOff>250371</xdr:colOff>
      <xdr:row>30</xdr:row>
      <xdr:rowOff>1</xdr:rowOff>
    </xdr:from>
    <xdr:to>
      <xdr:col>2</xdr:col>
      <xdr:colOff>1104899</xdr:colOff>
      <xdr:row>31</xdr:row>
      <xdr:rowOff>21772</xdr:rowOff>
    </xdr:to>
    <xdr:pic>
      <xdr:nvPicPr>
        <xdr:cNvPr id="24" name="Slika 23">
          <a:extLst>
            <a:ext uri="{FF2B5EF4-FFF2-40B4-BE49-F238E27FC236}">
              <a16:creationId xmlns:a16="http://schemas.microsoft.com/office/drawing/2014/main" id="{7E1CFE01-D33A-4666-B2EF-DA803AE91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9471" y="17495521"/>
          <a:ext cx="1121228" cy="74567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30</xdr:row>
      <xdr:rowOff>718457</xdr:rowOff>
    </xdr:from>
    <xdr:to>
      <xdr:col>2</xdr:col>
      <xdr:colOff>1110342</xdr:colOff>
      <xdr:row>32</xdr:row>
      <xdr:rowOff>0</xdr:rowOff>
    </xdr:to>
    <xdr:pic>
      <xdr:nvPicPr>
        <xdr:cNvPr id="25" name="Slika 24">
          <a:extLst>
            <a:ext uri="{FF2B5EF4-FFF2-40B4-BE49-F238E27FC236}">
              <a16:creationId xmlns:a16="http://schemas.microsoft.com/office/drawing/2014/main" id="{5533FA6F-3F87-4B89-8CA5-FBE62015F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18213977"/>
          <a:ext cx="1110342" cy="729343"/>
        </a:xfrm>
        <a:prstGeom prst="rect">
          <a:avLst/>
        </a:prstGeom>
      </xdr:spPr>
    </xdr:pic>
    <xdr:clientData/>
  </xdr:twoCellAnchor>
  <xdr:twoCellAnchor>
    <xdr:from>
      <xdr:col>1</xdr:col>
      <xdr:colOff>261257</xdr:colOff>
      <xdr:row>32</xdr:row>
      <xdr:rowOff>0</xdr:rowOff>
    </xdr:from>
    <xdr:to>
      <xdr:col>2</xdr:col>
      <xdr:colOff>1099457</xdr:colOff>
      <xdr:row>33</xdr:row>
      <xdr:rowOff>10886</xdr:rowOff>
    </xdr:to>
    <xdr:pic>
      <xdr:nvPicPr>
        <xdr:cNvPr id="26" name="Slika 25">
          <a:extLst>
            <a:ext uri="{FF2B5EF4-FFF2-40B4-BE49-F238E27FC236}">
              <a16:creationId xmlns:a16="http://schemas.microsoft.com/office/drawing/2014/main" id="{60062BF7-9670-4B73-8C44-6650B2D03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57" y="18943320"/>
          <a:ext cx="1104900" cy="734786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32</xdr:row>
      <xdr:rowOff>707571</xdr:rowOff>
    </xdr:from>
    <xdr:to>
      <xdr:col>2</xdr:col>
      <xdr:colOff>1094015</xdr:colOff>
      <xdr:row>33</xdr:row>
      <xdr:rowOff>707571</xdr:rowOff>
    </xdr:to>
    <xdr:pic>
      <xdr:nvPicPr>
        <xdr:cNvPr id="27" name="Slika 26">
          <a:extLst>
            <a:ext uri="{FF2B5EF4-FFF2-40B4-BE49-F238E27FC236}">
              <a16:creationId xmlns:a16="http://schemas.microsoft.com/office/drawing/2014/main" id="{D440B507-0DB4-4D04-B1F2-5E3DD7E50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19650891"/>
          <a:ext cx="1094015" cy="723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283028</xdr:colOff>
      <xdr:row>0</xdr:row>
      <xdr:rowOff>324121</xdr:rowOff>
    </xdr:from>
    <xdr:to>
      <xdr:col>7</xdr:col>
      <xdr:colOff>201657</xdr:colOff>
      <xdr:row>6</xdr:row>
      <xdr:rowOff>66371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9F820AA6-C48D-4825-A635-B43A4FF795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0514" y="324121"/>
          <a:ext cx="1279344" cy="1266250"/>
        </a:xfrm>
        <a:prstGeom prst="rect">
          <a:avLst/>
        </a:prstGeom>
      </xdr:spPr>
    </xdr:pic>
    <xdr:clientData/>
  </xdr:twoCellAnchor>
  <xdr:oneCellAnchor>
    <xdr:from>
      <xdr:col>1</xdr:col>
      <xdr:colOff>250369</xdr:colOff>
      <xdr:row>10</xdr:row>
      <xdr:rowOff>272146</xdr:rowOff>
    </xdr:from>
    <xdr:ext cx="1156170" cy="957943"/>
    <xdr:pic>
      <xdr:nvPicPr>
        <xdr:cNvPr id="4" name="Slika 3">
          <a:extLst>
            <a:ext uri="{FF2B5EF4-FFF2-40B4-BE49-F238E27FC236}">
              <a16:creationId xmlns:a16="http://schemas.microsoft.com/office/drawing/2014/main" id="{F5521781-1031-4F54-9FF2-6E48A2A6B4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912" y="3298375"/>
          <a:ext cx="1156170" cy="95794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theme="0" tint="-4.9989318521683403E-2"/>
  </sheetPr>
  <dimension ref="B2:V59"/>
  <sheetViews>
    <sheetView showGridLines="0" showRowColHeaders="0" tabSelected="1" zoomScale="90" zoomScaleNormal="90" workbookViewId="0">
      <selection activeCell="E8" sqref="E8:H10"/>
    </sheetView>
  </sheetViews>
  <sheetFormatPr defaultColWidth="11" defaultRowHeight="15.6"/>
  <cols>
    <col min="1" max="1" width="1.796875" customWidth="1"/>
    <col min="2" max="2" width="14.5" customWidth="1"/>
    <col min="3" max="3" width="14.09765625" customWidth="1"/>
    <col min="4" max="4" width="13.59765625" customWidth="1"/>
    <col min="5" max="5" width="11.5" customWidth="1"/>
    <col min="6" max="6" width="11.69921875" customWidth="1"/>
    <col min="7" max="7" width="11.8984375" customWidth="1"/>
    <col min="8" max="9" width="12" customWidth="1"/>
    <col min="10" max="10" width="13.3984375" customWidth="1"/>
    <col min="11" max="11" width="12.59765625" customWidth="1"/>
    <col min="12" max="12" width="12.19921875" customWidth="1"/>
    <col min="13" max="13" width="11.3984375" customWidth="1"/>
    <col min="16" max="16" width="12.69921875" customWidth="1"/>
    <col min="17" max="17" width="12.3984375" bestFit="1" customWidth="1"/>
    <col min="18" max="18" width="13.296875" customWidth="1"/>
    <col min="19" max="19" width="12.8984375" customWidth="1"/>
  </cols>
  <sheetData>
    <row r="2" spans="2:11">
      <c r="H2" s="64" t="s">
        <v>1801</v>
      </c>
      <c r="I2" s="64"/>
      <c r="J2" s="64"/>
    </row>
    <row r="6" spans="2:11" ht="23.4" customHeight="1">
      <c r="B6" s="460" t="s">
        <v>23</v>
      </c>
    </row>
    <row r="7" spans="2:11">
      <c r="B7" s="460" t="s">
        <v>81</v>
      </c>
      <c r="E7" s="62" t="s">
        <v>80</v>
      </c>
      <c r="I7" s="515"/>
    </row>
    <row r="8" spans="2:11" ht="15.6" customHeight="1">
      <c r="B8" s="460" t="s">
        <v>82</v>
      </c>
      <c r="E8" s="651"/>
      <c r="F8" s="652"/>
      <c r="G8" s="652"/>
      <c r="H8" s="653"/>
      <c r="I8" s="514"/>
      <c r="J8" s="514"/>
    </row>
    <row r="9" spans="2:11" ht="14.4" customHeight="1">
      <c r="B9" s="460" t="s">
        <v>24</v>
      </c>
      <c r="E9" s="654"/>
      <c r="F9" s="655"/>
      <c r="G9" s="655"/>
      <c r="H9" s="656"/>
      <c r="I9" s="514"/>
      <c r="J9" s="514"/>
    </row>
    <row r="10" spans="2:11" ht="18">
      <c r="E10" s="657"/>
      <c r="F10" s="658"/>
      <c r="G10" s="658"/>
      <c r="H10" s="659"/>
      <c r="I10" s="514"/>
      <c r="J10" s="514"/>
    </row>
    <row r="11" spans="2:11" ht="18" customHeight="1">
      <c r="E11" s="62" t="s">
        <v>83</v>
      </c>
      <c r="I11" s="515"/>
      <c r="J11" s="515"/>
    </row>
    <row r="12" spans="2:11">
      <c r="B12" s="64" t="s">
        <v>25</v>
      </c>
      <c r="C12" s="446"/>
      <c r="D12" s="43" t="s">
        <v>26</v>
      </c>
      <c r="E12" s="660"/>
      <c r="F12" s="661"/>
      <c r="G12" s="661"/>
      <c r="H12" s="662"/>
      <c r="I12" s="349"/>
      <c r="J12" s="349"/>
    </row>
    <row r="13" spans="2:11" ht="49.05" customHeight="1">
      <c r="E13" s="663"/>
      <c r="F13" s="664"/>
      <c r="G13" s="664"/>
      <c r="H13" s="665"/>
      <c r="I13" s="349"/>
      <c r="J13" s="349"/>
    </row>
    <row r="15" spans="2:11">
      <c r="C15" s="38"/>
      <c r="D15" s="38"/>
      <c r="E15" s="39" t="s">
        <v>27</v>
      </c>
      <c r="F15" s="39" t="s">
        <v>119</v>
      </c>
      <c r="G15" s="674" t="s">
        <v>0</v>
      </c>
      <c r="H15" s="674"/>
      <c r="I15" s="480" t="s">
        <v>348</v>
      </c>
      <c r="J15" s="404"/>
      <c r="K15" s="517"/>
    </row>
    <row r="16" spans="2:11" s="12" customFormat="1" ht="23.25" customHeight="1">
      <c r="D16" s="13" t="s">
        <v>349</v>
      </c>
      <c r="E16" s="12">
        <f>SUM('NEO GRP '!L7:Z7)</f>
        <v>0</v>
      </c>
      <c r="F16" s="641">
        <f>'NEO GRP '!M4</f>
        <v>0</v>
      </c>
      <c r="G16" s="675">
        <f>'NEO GRP '!$M$1</f>
        <v>0</v>
      </c>
      <c r="H16" s="675"/>
      <c r="I16" s="516">
        <f>'NEO GRP '!AC3</f>
        <v>0</v>
      </c>
      <c r="J16" s="516"/>
      <c r="K16" s="518">
        <f>'NEO GRP '!AC3</f>
        <v>0</v>
      </c>
    </row>
    <row r="17" spans="2:22" s="12" customFormat="1" ht="23.25" customHeight="1">
      <c r="D17" s="13" t="s">
        <v>350</v>
      </c>
      <c r="E17" s="12">
        <f>'NEO PU'!U7</f>
        <v>0</v>
      </c>
      <c r="F17" s="641">
        <f>'NEO PU'!L3</f>
        <v>0</v>
      </c>
      <c r="G17" s="671">
        <f>'NEO PU'!$L$1</f>
        <v>0</v>
      </c>
      <c r="H17" s="671"/>
      <c r="I17" s="516">
        <f>'NEO PU'!W2</f>
        <v>0</v>
      </c>
      <c r="J17" s="516"/>
      <c r="K17" s="518">
        <f>'NEO PU'!X2</f>
        <v>0</v>
      </c>
    </row>
    <row r="18" spans="2:22" s="12" customFormat="1" ht="23.25" customHeight="1">
      <c r="D18" s="13" t="s">
        <v>609</v>
      </c>
      <c r="E18" s="12">
        <f>'NEO PE'!U7</f>
        <v>0</v>
      </c>
      <c r="F18" s="641">
        <f>'NEO PE'!L3</f>
        <v>0</v>
      </c>
      <c r="G18" s="671">
        <f>'NEO PE'!L1</f>
        <v>0</v>
      </c>
      <c r="H18" s="671"/>
      <c r="I18" s="516">
        <f>'NEO PE'!W2</f>
        <v>0</v>
      </c>
      <c r="J18" s="516"/>
      <c r="K18" s="518"/>
    </row>
    <row r="19" spans="2:22" s="12" customFormat="1" ht="23.25" customHeight="1">
      <c r="D19" s="13" t="s">
        <v>1800</v>
      </c>
      <c r="E19" s="12">
        <f>REDUCTOR!T7</f>
        <v>0</v>
      </c>
      <c r="F19" s="641">
        <f>REDUCTOR!K3</f>
        <v>0</v>
      </c>
      <c r="G19" s="672">
        <f>REDUCTOR!K1</f>
        <v>0</v>
      </c>
      <c r="H19" s="672"/>
      <c r="I19" s="516">
        <f>REDUCTOR!V2</f>
        <v>0</v>
      </c>
      <c r="J19" s="516"/>
      <c r="K19" s="518"/>
    </row>
    <row r="20" spans="2:22" s="12" customFormat="1" ht="23.25" customHeight="1">
      <c r="C20" s="244"/>
      <c r="D20" s="482" t="s">
        <v>351</v>
      </c>
      <c r="E20" s="244">
        <f>SUM(E16+E17+E18+E19)</f>
        <v>0</v>
      </c>
      <c r="F20" s="642">
        <f>SUM(F16+F17+F18+F19)</f>
        <v>0</v>
      </c>
      <c r="G20" s="675">
        <f>SUM(G16+G17+G18+G19)</f>
        <v>0</v>
      </c>
      <c r="H20" s="675"/>
      <c r="I20" s="244">
        <f>SUM(I16:I19)</f>
        <v>0</v>
      </c>
      <c r="K20" s="126"/>
    </row>
    <row r="21" spans="2:22" s="12" customFormat="1" ht="23.25" customHeight="1">
      <c r="D21" s="54" t="str">
        <f>"DISCOUNT "&amp;C12&amp;" %"</f>
        <v>DISCOUNT  %</v>
      </c>
      <c r="G21" s="672">
        <f>SUM(G20)*C12/100</f>
        <v>0</v>
      </c>
      <c r="H21" s="672"/>
      <c r="I21" s="513"/>
      <c r="J21" s="513"/>
      <c r="K21" s="126"/>
    </row>
    <row r="22" spans="2:22" s="12" customFormat="1" ht="23.25" customHeight="1">
      <c r="C22" s="447"/>
      <c r="D22" s="484" t="s">
        <v>352</v>
      </c>
      <c r="E22" s="448"/>
      <c r="F22" s="448"/>
      <c r="G22" s="676">
        <f>G20-G21</f>
        <v>0</v>
      </c>
      <c r="H22" s="676"/>
      <c r="I22" s="507"/>
      <c r="J22" s="519"/>
      <c r="K22" s="532"/>
      <c r="L22" s="128"/>
    </row>
    <row r="23" spans="2:22" s="12" customFormat="1" ht="23.25" hidden="1" customHeight="1" thickBot="1">
      <c r="C23" s="45"/>
      <c r="D23" s="46" t="s">
        <v>28</v>
      </c>
      <c r="E23" s="46"/>
      <c r="F23" s="47">
        <f>G22*1.22</f>
        <v>0</v>
      </c>
      <c r="G23" s="47"/>
      <c r="H23" s="48"/>
      <c r="I23" s="44"/>
      <c r="J23" s="44"/>
    </row>
    <row r="24" spans="2:22" s="12" customFormat="1" ht="23.25" customHeight="1">
      <c r="C24" s="44"/>
      <c r="D24" s="44"/>
      <c r="E24" s="44"/>
      <c r="F24" s="475"/>
      <c r="G24" s="475"/>
      <c r="H24" s="44"/>
      <c r="I24" s="44"/>
      <c r="J24" s="44"/>
    </row>
    <row r="25" spans="2:22" ht="21" customHeight="1"/>
    <row r="26" spans="2:22" s="12" customFormat="1" ht="15.45" customHeight="1">
      <c r="B26" s="666" t="s">
        <v>314</v>
      </c>
      <c r="C26" s="469" t="s">
        <v>1</v>
      </c>
      <c r="D26" s="321" t="s">
        <v>2</v>
      </c>
      <c r="E26" s="470" t="s">
        <v>10</v>
      </c>
      <c r="F26" s="396" t="s">
        <v>30</v>
      </c>
      <c r="G26" s="413" t="s">
        <v>3</v>
      </c>
      <c r="H26" s="397" t="s">
        <v>381</v>
      </c>
      <c r="I26" s="533" t="s">
        <v>373</v>
      </c>
      <c r="J26" s="398" t="s">
        <v>380</v>
      </c>
      <c r="K26" s="471" t="s">
        <v>117</v>
      </c>
      <c r="L26" s="399" t="s">
        <v>13</v>
      </c>
      <c r="M26" s="376" t="s">
        <v>315</v>
      </c>
      <c r="N26" s="331" t="s">
        <v>17</v>
      </c>
      <c r="O26" s="193" t="s">
        <v>104</v>
      </c>
      <c r="P26" s="121" t="s">
        <v>105</v>
      </c>
      <c r="Q26" s="472" t="s">
        <v>341</v>
      </c>
      <c r="R26" s="477" t="s">
        <v>253</v>
      </c>
      <c r="S26" s="481" t="s">
        <v>253</v>
      </c>
      <c r="T26" s="240"/>
      <c r="U26" s="478"/>
      <c r="V26" s="240"/>
    </row>
    <row r="27" spans="2:22" s="12" customFormat="1" ht="15.45" customHeight="1">
      <c r="B27" s="667"/>
      <c r="C27" s="473">
        <f>'NEO GRP '!L7+'NEO PU'!K7+'NEO PE'!K7</f>
        <v>0</v>
      </c>
      <c r="D27" s="473">
        <f>'NEO GRP '!M7+'NEO PU'!L7+'NEO PE'!L7</f>
        <v>0</v>
      </c>
      <c r="E27" s="473">
        <f>'NEO GRP '!N7+'NEO PU'!M7+'NEO PE'!M7</f>
        <v>0</v>
      </c>
      <c r="F27" s="473">
        <f>'NEO GRP '!O7+'NEO PU'!N7+'NEO PE'!N7</f>
        <v>0</v>
      </c>
      <c r="G27" s="473">
        <f>'NEO GRP '!P7+'NEO PU'!O7+'NEO PE'!O7</f>
        <v>0</v>
      </c>
      <c r="H27" s="473">
        <f>'NEO GRP '!Q7+'NEO PU'!P7+'NEO PE'!P7</f>
        <v>0</v>
      </c>
      <c r="I27" s="473">
        <f>'NEO GRP '!R7</f>
        <v>0</v>
      </c>
      <c r="J27" s="473">
        <f>'NEO GRP '!S7</f>
        <v>0</v>
      </c>
      <c r="K27" s="473">
        <f>'NEO GRP '!T7</f>
        <v>0</v>
      </c>
      <c r="L27" s="473">
        <f>'NEO GRP '!U7+'NEO PU'!Q7+'NEO PE'!Q7</f>
        <v>0</v>
      </c>
      <c r="M27" s="473">
        <f>'NEO GRP '!V7</f>
        <v>0</v>
      </c>
      <c r="N27" s="473">
        <f>'NEO GRP '!W7+'NEO PU'!R7+'NEO PE'!R7</f>
        <v>0</v>
      </c>
      <c r="O27" s="473">
        <f>'NEO GRP '!X7+'NEO PU'!S7+'NEO PE'!S7</f>
        <v>0</v>
      </c>
      <c r="P27" s="473">
        <f>'NEO GRP '!Y7</f>
        <v>0</v>
      </c>
      <c r="Q27" s="473">
        <f>'NEO GRP '!Z7</f>
        <v>0</v>
      </c>
      <c r="R27" s="321">
        <f>'NEO PU'!T7+'NEO PE'!T7</f>
        <v>0</v>
      </c>
      <c r="S27" s="479"/>
      <c r="T27" s="126"/>
      <c r="U27" s="126"/>
      <c r="V27" s="126"/>
    </row>
    <row r="28" spans="2:22" s="12" customFormat="1" ht="10.95" customHeight="1">
      <c r="B28" s="321"/>
    </row>
    <row r="29" spans="2:22" s="12" customFormat="1" ht="15.45" customHeight="1">
      <c r="B29" s="668" t="s">
        <v>316</v>
      </c>
      <c r="C29" s="461" t="s">
        <v>317</v>
      </c>
      <c r="D29" s="39" t="s">
        <v>318</v>
      </c>
      <c r="E29" s="12" t="s">
        <v>369</v>
      </c>
    </row>
    <row r="30" spans="2:22" s="12" customFormat="1" ht="15.45" customHeight="1">
      <c r="B30" s="668"/>
      <c r="C30" s="17">
        <f>'NEO GRP '!BM7+'NEO PU'!BJ7+'NEO PE'!BJ7</f>
        <v>0</v>
      </c>
      <c r="D30" s="17">
        <f>'NEO GRP '!BN7+'NEO PU'!BK7+'NEO PE'!BK7</f>
        <v>0</v>
      </c>
      <c r="E30" s="505">
        <f>SUM('NEO GRP '!BO7)</f>
        <v>0</v>
      </c>
    </row>
    <row r="31" spans="2:22" s="12" customFormat="1" ht="12" customHeight="1">
      <c r="B31" s="321"/>
    </row>
    <row r="32" spans="2:22" s="12" customFormat="1" ht="15.45" customHeight="1">
      <c r="B32" s="669" t="s">
        <v>344</v>
      </c>
      <c r="C32" s="461" t="s">
        <v>319</v>
      </c>
      <c r="D32" s="39" t="s">
        <v>166</v>
      </c>
      <c r="E32" s="39" t="s">
        <v>165</v>
      </c>
      <c r="F32" s="39" t="s">
        <v>65</v>
      </c>
      <c r="G32" s="39" t="s">
        <v>129</v>
      </c>
      <c r="H32" s="39" t="s">
        <v>130</v>
      </c>
      <c r="I32" s="39" t="s">
        <v>328</v>
      </c>
      <c r="J32" s="39" t="s">
        <v>329</v>
      </c>
      <c r="M32" s="126"/>
    </row>
    <row r="33" spans="2:22" s="12" customFormat="1" ht="15.45" customHeight="1">
      <c r="B33" s="670"/>
      <c r="C33" s="17">
        <f>'NEO PU'!BA7</f>
        <v>0</v>
      </c>
      <c r="D33" s="17">
        <f>'NEO PU'!BB7</f>
        <v>0</v>
      </c>
      <c r="E33" s="17">
        <f>'NEO PU'!BC7</f>
        <v>0</v>
      </c>
      <c r="F33" s="17">
        <f>'NEO PU'!BD7</f>
        <v>0</v>
      </c>
      <c r="G33" s="17">
        <f>'NEO PU'!BE7</f>
        <v>0</v>
      </c>
      <c r="H33" s="17">
        <f>'NEO PU'!BF7</f>
        <v>0</v>
      </c>
      <c r="I33" s="17">
        <f>'NEO PU'!BG7</f>
        <v>0</v>
      </c>
      <c r="J33" s="449">
        <f>'NEO PU'!BH7</f>
        <v>0</v>
      </c>
      <c r="K33" s="450"/>
      <c r="M33" s="126"/>
    </row>
    <row r="34" spans="2:22" s="12" customFormat="1" ht="15.45" customHeight="1">
      <c r="B34" s="622"/>
      <c r="M34" s="126"/>
    </row>
    <row r="35" spans="2:22" s="12" customFormat="1" ht="15.45" customHeight="1">
      <c r="B35" s="678" t="s">
        <v>610</v>
      </c>
      <c r="C35" s="461" t="s">
        <v>319</v>
      </c>
      <c r="D35" s="39" t="s">
        <v>166</v>
      </c>
      <c r="E35" s="39" t="s">
        <v>165</v>
      </c>
      <c r="F35" s="39" t="s">
        <v>65</v>
      </c>
      <c r="G35" s="39" t="s">
        <v>129</v>
      </c>
      <c r="H35" s="39" t="s">
        <v>130</v>
      </c>
      <c r="I35" s="39" t="s">
        <v>328</v>
      </c>
      <c r="J35" s="39" t="s">
        <v>329</v>
      </c>
      <c r="M35" s="126"/>
    </row>
    <row r="36" spans="2:22" s="12" customFormat="1" ht="15.45" customHeight="1">
      <c r="B36" s="670"/>
      <c r="C36" s="17">
        <f>'NEO PE'!BA7</f>
        <v>0</v>
      </c>
      <c r="D36" s="17">
        <f>'NEO PE'!BB7</f>
        <v>0</v>
      </c>
      <c r="E36" s="17">
        <f>'NEO PE'!BC7</f>
        <v>0</v>
      </c>
      <c r="F36" s="17">
        <f>'NEO PE'!BD7</f>
        <v>0</v>
      </c>
      <c r="G36" s="17">
        <f>'NEO PE'!BE7</f>
        <v>0</v>
      </c>
      <c r="H36" s="17">
        <f>'NEO PE'!BF7</f>
        <v>0</v>
      </c>
      <c r="I36" s="17">
        <f>'NEO PE'!BG7</f>
        <v>0</v>
      </c>
      <c r="J36" s="17">
        <f>'NEO PE'!BH7</f>
        <v>0</v>
      </c>
      <c r="M36" s="126"/>
    </row>
    <row r="37" spans="2:22" s="12" customFormat="1" ht="15.45" customHeight="1">
      <c r="B37" s="321"/>
      <c r="M37" s="126"/>
    </row>
    <row r="38" spans="2:22" s="12" customFormat="1" ht="15.45" customHeight="1">
      <c r="B38" s="677" t="s">
        <v>345</v>
      </c>
      <c r="C38" s="461" t="s">
        <v>319</v>
      </c>
      <c r="D38" s="39" t="s">
        <v>166</v>
      </c>
      <c r="E38" s="39" t="s">
        <v>165</v>
      </c>
      <c r="F38" s="39" t="s">
        <v>65</v>
      </c>
      <c r="G38" s="39" t="s">
        <v>129</v>
      </c>
      <c r="H38" s="39" t="s">
        <v>130</v>
      </c>
      <c r="I38" s="39" t="s">
        <v>328</v>
      </c>
      <c r="J38" s="39" t="s">
        <v>329</v>
      </c>
      <c r="M38" s="126"/>
    </row>
    <row r="39" spans="2:22" s="12" customFormat="1" ht="15.45" customHeight="1">
      <c r="B39" s="677"/>
      <c r="C39" s="17">
        <f>'NEO GRP '!BD7</f>
        <v>0</v>
      </c>
      <c r="D39" s="17">
        <f>'NEO GRP '!BE7</f>
        <v>0</v>
      </c>
      <c r="E39" s="17">
        <f>'NEO GRP '!BF7</f>
        <v>0</v>
      </c>
      <c r="F39" s="17">
        <f>'NEO GRP '!BG7</f>
        <v>0</v>
      </c>
      <c r="G39" s="17">
        <f>'NEO GRP '!BH7</f>
        <v>0</v>
      </c>
      <c r="H39" s="17">
        <f>'NEO GRP '!BI7</f>
        <v>0</v>
      </c>
      <c r="I39" s="17">
        <f>'NEO GRP '!BJ7</f>
        <v>0</v>
      </c>
      <c r="J39" s="449">
        <f>'NEO GRP '!BK7</f>
        <v>0</v>
      </c>
      <c r="K39" s="450"/>
      <c r="M39" s="126"/>
    </row>
    <row r="40" spans="2:22" s="12" customFormat="1" ht="15.45" customHeight="1">
      <c r="M40" s="126"/>
    </row>
    <row r="41" spans="2:22" ht="15.45" customHeight="1">
      <c r="B41" s="673" t="s">
        <v>320</v>
      </c>
      <c r="C41" s="461" t="s">
        <v>167</v>
      </c>
      <c r="D41" s="39" t="s">
        <v>330</v>
      </c>
      <c r="E41" s="39" t="s">
        <v>331</v>
      </c>
      <c r="F41" s="39" t="s">
        <v>168</v>
      </c>
      <c r="G41" s="39" t="s">
        <v>332</v>
      </c>
      <c r="H41" s="39" t="s">
        <v>169</v>
      </c>
      <c r="I41" s="39" t="s">
        <v>333</v>
      </c>
      <c r="J41" s="39" t="s">
        <v>170</v>
      </c>
      <c r="K41" s="39" t="s">
        <v>334</v>
      </c>
      <c r="L41" s="39" t="s">
        <v>335</v>
      </c>
      <c r="M41" s="39" t="s">
        <v>336</v>
      </c>
      <c r="N41" s="39" t="s">
        <v>337</v>
      </c>
      <c r="O41" s="219" t="s">
        <v>338</v>
      </c>
      <c r="P41" s="474" t="s">
        <v>339</v>
      </c>
      <c r="Q41" s="39" t="s">
        <v>326</v>
      </c>
      <c r="R41" s="39" t="s">
        <v>329</v>
      </c>
      <c r="S41" s="12"/>
      <c r="T41" s="12"/>
      <c r="U41" s="12"/>
      <c r="V41" s="12"/>
    </row>
    <row r="42" spans="2:22" ht="15.45" customHeight="1">
      <c r="B42" s="673"/>
      <c r="C42" s="17">
        <f>SUM('NEO GRP '!BQ7+'NEO PU'!BM7+'NEO PE'!BM7)</f>
        <v>0</v>
      </c>
      <c r="D42" s="17">
        <f>SUM('NEO GRP '!BR7+'NEO PU'!BN7+'NEO PE'!BN7)</f>
        <v>0</v>
      </c>
      <c r="E42" s="17">
        <f>SUM('NEO GRP '!BS7+'NEO PU'!BO7+'NEO PE'!BO7)</f>
        <v>0</v>
      </c>
      <c r="F42" s="17">
        <f>SUM('NEO GRP '!BT7+'NEO PU'!BP7+'NEO PE'!BP7)</f>
        <v>0</v>
      </c>
      <c r="G42" s="17">
        <f>SUM('NEO GRP '!BU7+'NEO PU'!BQ7+'NEO PE'!BQ7)</f>
        <v>0</v>
      </c>
      <c r="H42" s="17">
        <f>SUM('NEO GRP '!BV7+'NEO PU'!BR7+'NEO PE'!BR7)</f>
        <v>0</v>
      </c>
      <c r="I42" s="17">
        <f>SUM('NEO GRP '!BW7+'NEO PU'!BS7+'NEO PE'!BS7)</f>
        <v>0</v>
      </c>
      <c r="J42" s="17">
        <f>SUM('NEO GRP '!BX7+'NEO PU'!BT7+'NEO PE'!BT7)</f>
        <v>0</v>
      </c>
      <c r="K42" s="17">
        <f>SUM('NEO GRP '!BY7+'NEO PU'!BU7+'NEO PE'!BU7)</f>
        <v>0</v>
      </c>
      <c r="L42" s="17">
        <f>SUM('NEO GRP '!BZ7+'NEO PU'!BV7+'NEO PE'!BV7)</f>
        <v>0</v>
      </c>
      <c r="M42" s="17">
        <f>SUM('NEO GRP '!CA7+'NEO PU'!BW7+'NEO PE'!BW7)</f>
        <v>0</v>
      </c>
      <c r="N42" s="17">
        <f>SUM('NEO GRP '!CB7+'NEO PU'!BX7+'NEO PE'!BX7)</f>
        <v>0</v>
      </c>
      <c r="O42" s="17">
        <f>SUM('NEO GRP '!CC7+'NEO PU'!BY7+'NEO PE'!BY7)</f>
        <v>0</v>
      </c>
      <c r="P42" s="17">
        <f>SUM('NEO GRP '!CD7+'NEO PU'!BZ7+'NEO PE'!BZ7)</f>
        <v>0</v>
      </c>
      <c r="Q42" s="17">
        <f>SUM('NEO GRP '!CE7+'NEO PU'!CA7+'NEO PE'!CA7)</f>
        <v>0</v>
      </c>
      <c r="R42" s="17">
        <f>SUM('NEO GRP '!CF7+'NEO PU'!CB7+'NEO PE'!CB7)</f>
        <v>0</v>
      </c>
      <c r="S42" s="479"/>
      <c r="T42" s="12"/>
      <c r="U42" s="12"/>
      <c r="V42" s="12"/>
    </row>
    <row r="43" spans="2:22" ht="15.45" customHeight="1">
      <c r="B43" s="321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</row>
    <row r="44" spans="2:22" ht="15.45" customHeight="1">
      <c r="B44" s="668" t="s">
        <v>346</v>
      </c>
      <c r="C44" s="483" t="s">
        <v>185</v>
      </c>
      <c r="D44" s="379" t="s">
        <v>186</v>
      </c>
      <c r="E44" s="379" t="s">
        <v>342</v>
      </c>
      <c r="F44" s="379" t="s">
        <v>189</v>
      </c>
      <c r="G44" s="379" t="s">
        <v>343</v>
      </c>
      <c r="H44" s="14"/>
      <c r="I44" s="14"/>
      <c r="J44" s="14"/>
      <c r="K44" s="12"/>
      <c r="L44" s="12"/>
      <c r="M44" s="12"/>
      <c r="N44" s="12"/>
      <c r="O44" s="12"/>
      <c r="P44" s="12"/>
      <c r="Q44" s="12"/>
      <c r="R44" s="12"/>
      <c r="S44" s="12"/>
    </row>
    <row r="45" spans="2:22" ht="15.45" customHeight="1">
      <c r="B45" s="667"/>
      <c r="C45" s="17">
        <f>SUM('NEO GRP '!AZ7+'NEO PU'!AO7+'NEO PE'!AO7)</f>
        <v>0</v>
      </c>
      <c r="D45" s="17">
        <f>SUM('NEO GRP '!BA7)</f>
        <v>0</v>
      </c>
      <c r="E45" s="17">
        <f>SUM('NEO GRP '!BB7)</f>
        <v>0</v>
      </c>
      <c r="F45" s="17">
        <f>SUM('NEO GRP '!BC7)</f>
        <v>0</v>
      </c>
      <c r="G45" s="17">
        <f>SUM('NEO GRP '!BD7)</f>
        <v>0</v>
      </c>
      <c r="H45" s="450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</row>
    <row r="46" spans="2:22" ht="15.45" customHeight="1">
      <c r="B46" s="14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</row>
    <row r="47" spans="2:22" ht="15.45" customHeight="1">
      <c r="B47" s="673" t="s">
        <v>347</v>
      </c>
      <c r="C47" s="483" t="s">
        <v>187</v>
      </c>
      <c r="D47" s="379" t="s">
        <v>188</v>
      </c>
      <c r="E47" s="379" t="s">
        <v>185</v>
      </c>
      <c r="F47" s="379" t="s">
        <v>186</v>
      </c>
      <c r="G47" s="379" t="s">
        <v>342</v>
      </c>
      <c r="H47" s="12" t="s">
        <v>402</v>
      </c>
      <c r="I47" s="12" t="s">
        <v>189</v>
      </c>
      <c r="J47" s="12" t="s">
        <v>403</v>
      </c>
      <c r="K47" s="12"/>
      <c r="L47" s="12"/>
      <c r="M47" s="12"/>
      <c r="N47" s="12"/>
      <c r="O47" s="12"/>
      <c r="P47" s="12"/>
      <c r="Q47" s="12"/>
      <c r="R47" s="12"/>
      <c r="S47" s="12"/>
    </row>
    <row r="48" spans="2:22" ht="15.45" customHeight="1">
      <c r="B48" s="673"/>
      <c r="C48" s="17">
        <f>'NEO PU'!AR7+'NEO PE'!AR7</f>
        <v>0</v>
      </c>
      <c r="D48" s="17">
        <f>'NEO PU'!AS7+'NEO PE'!AS7</f>
        <v>0</v>
      </c>
      <c r="E48" s="17">
        <f>'NEO PU'!AT7+'NEO PE'!AT7</f>
        <v>0</v>
      </c>
      <c r="F48" s="17">
        <f>'NEO PU'!AU7+'NEO PE'!AU7</f>
        <v>0</v>
      </c>
      <c r="G48" s="17">
        <f>'NEO PU'!AV7+'NEO PE'!AV7</f>
        <v>0</v>
      </c>
      <c r="H48" s="17">
        <f>'NEO PU'!AW7+'NEO PE'!AW7</f>
        <v>0</v>
      </c>
      <c r="I48" s="17">
        <f>'NEO PU'!AX7+'NEO PE'!AX7</f>
        <v>0</v>
      </c>
      <c r="J48" s="17">
        <f>'NEO PU'!AY7+'NEO PE'!AY7</f>
        <v>0</v>
      </c>
      <c r="K48" s="12"/>
      <c r="L48" s="12"/>
      <c r="M48" s="12"/>
      <c r="N48" s="12"/>
      <c r="O48" s="12"/>
      <c r="P48" s="12"/>
      <c r="Q48" s="12"/>
      <c r="R48" s="12"/>
      <c r="S48" s="12"/>
    </row>
    <row r="51" spans="2:11">
      <c r="B51" s="42" t="s">
        <v>313</v>
      </c>
      <c r="C51" s="33"/>
      <c r="E51" s="12"/>
      <c r="F51" s="12"/>
      <c r="G51" s="12"/>
      <c r="H51" s="404"/>
      <c r="I51" s="404"/>
      <c r="J51" s="404"/>
      <c r="K51" s="476"/>
    </row>
    <row r="52" spans="2:11">
      <c r="B52" s="42" t="s">
        <v>84</v>
      </c>
      <c r="C52" s="33"/>
      <c r="E52" s="12"/>
      <c r="F52" s="12"/>
      <c r="G52" s="12"/>
      <c r="H52" s="404"/>
      <c r="I52" s="404"/>
      <c r="J52" s="404"/>
    </row>
    <row r="53" spans="2:11">
      <c r="B53" s="42" t="s">
        <v>85</v>
      </c>
      <c r="C53" s="33"/>
      <c r="E53" s="12"/>
      <c r="F53" s="12"/>
      <c r="G53" s="12"/>
      <c r="H53" s="404"/>
      <c r="I53" s="404"/>
      <c r="J53" s="404"/>
    </row>
    <row r="54" spans="2:11">
      <c r="B54" s="42" t="s">
        <v>86</v>
      </c>
      <c r="C54" s="33"/>
      <c r="E54" s="12"/>
      <c r="F54" s="12"/>
      <c r="G54" s="12"/>
      <c r="H54" s="404"/>
      <c r="I54" s="404"/>
      <c r="J54" s="404"/>
    </row>
    <row r="55" spans="2:11">
      <c r="B55" s="42" t="s">
        <v>87</v>
      </c>
      <c r="C55" s="33"/>
      <c r="E55" s="12"/>
      <c r="F55" s="12"/>
      <c r="G55" s="12"/>
      <c r="H55" s="404"/>
      <c r="I55" s="404"/>
      <c r="J55" s="404"/>
    </row>
    <row r="56" spans="2:11">
      <c r="B56" s="42" t="s">
        <v>88</v>
      </c>
      <c r="C56" s="33"/>
      <c r="E56" s="12"/>
      <c r="F56" s="12"/>
      <c r="G56" s="12"/>
      <c r="H56" s="404"/>
      <c r="I56" s="404"/>
      <c r="J56" s="404"/>
    </row>
    <row r="57" spans="2:11">
      <c r="B57" s="42"/>
      <c r="C57" s="33"/>
      <c r="E57" s="12"/>
      <c r="F57" s="12"/>
      <c r="G57" s="12"/>
      <c r="H57" s="404"/>
      <c r="I57" s="404"/>
      <c r="J57" s="404"/>
    </row>
    <row r="58" spans="2:11">
      <c r="B58" s="42" t="s">
        <v>89</v>
      </c>
      <c r="C58" s="33"/>
      <c r="E58" s="12"/>
      <c r="F58" s="12"/>
      <c r="G58" s="12"/>
      <c r="H58" s="404"/>
      <c r="I58" s="404"/>
      <c r="J58" s="404"/>
    </row>
    <row r="59" spans="2:11">
      <c r="B59" s="42" t="s">
        <v>90</v>
      </c>
      <c r="C59" s="33"/>
      <c r="E59" s="12"/>
      <c r="F59" s="12"/>
      <c r="G59" s="12"/>
      <c r="H59" s="404"/>
      <c r="I59" s="404"/>
      <c r="J59" s="404"/>
    </row>
  </sheetData>
  <sheetProtection algorithmName="SHA-512" hashValue="ZtIle1R1xFfsrSJ5RBhjlcJ/SehsrBSXmx3NWGK6CHHwhfxf2cYaKnTw4ilrRACIBtv+smsaGOl3EDH/8GmFMg==" saltValue="Fv8OfPh2VB4+CFD2NifHGg==" spinCount="100000" sheet="1" objects="1" scenarios="1"/>
  <mergeCells count="18">
    <mergeCell ref="B47:B48"/>
    <mergeCell ref="G15:H15"/>
    <mergeCell ref="G16:H16"/>
    <mergeCell ref="G17:H17"/>
    <mergeCell ref="G20:H20"/>
    <mergeCell ref="G21:H21"/>
    <mergeCell ref="G22:H22"/>
    <mergeCell ref="B38:B39"/>
    <mergeCell ref="B41:B42"/>
    <mergeCell ref="B44:B45"/>
    <mergeCell ref="B35:B36"/>
    <mergeCell ref="E8:H10"/>
    <mergeCell ref="E12:H13"/>
    <mergeCell ref="B26:B27"/>
    <mergeCell ref="B29:B30"/>
    <mergeCell ref="B32:B33"/>
    <mergeCell ref="G18:H18"/>
    <mergeCell ref="G19:H19"/>
  </mergeCells>
  <phoneticPr fontId="12" type="noConversion"/>
  <pageMargins left="0.75" right="0.75" top="1" bottom="1" header="0.5" footer="0.5"/>
  <pageSetup paperSize="9"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2"/>
  <dimension ref="A1:Y46"/>
  <sheetViews>
    <sheetView showGridLines="0" topLeftCell="A37" zoomScaleNormal="100" workbookViewId="0">
      <selection activeCell="H47" sqref="H47"/>
    </sheetView>
  </sheetViews>
  <sheetFormatPr defaultColWidth="12.296875" defaultRowHeight="23.25" customHeight="1"/>
  <cols>
    <col min="1" max="1" width="13" style="74" customWidth="1"/>
    <col min="2" max="2" width="3.69921875" style="74" customWidth="1"/>
    <col min="3" max="6" width="3.796875" style="68" customWidth="1"/>
    <col min="7" max="22" width="3.796875" style="67" customWidth="1"/>
    <col min="23" max="23" width="6.59765625" style="67" customWidth="1"/>
    <col min="24" max="24" width="6.5" style="67" customWidth="1"/>
    <col min="25" max="25" width="7.09765625" style="68" customWidth="1"/>
    <col min="26" max="26" width="3.796875" style="68" customWidth="1"/>
    <col min="27" max="16384" width="12.296875" style="68"/>
  </cols>
  <sheetData>
    <row r="1" spans="1:25" ht="29.25" customHeight="1">
      <c r="A1" s="698" t="s">
        <v>174</v>
      </c>
      <c r="B1" s="698"/>
      <c r="C1" s="698"/>
      <c r="D1" s="698"/>
      <c r="E1" s="698"/>
      <c r="F1" s="132"/>
      <c r="G1" s="66"/>
      <c r="H1" s="66"/>
      <c r="M1" s="271" t="s">
        <v>21</v>
      </c>
      <c r="N1" s="271"/>
      <c r="O1" s="271"/>
      <c r="Q1" s="149" t="s">
        <v>5</v>
      </c>
    </row>
    <row r="2" spans="1:25" ht="21" customHeight="1">
      <c r="A2" s="698"/>
      <c r="B2" s="698"/>
      <c r="C2" s="698"/>
      <c r="D2" s="698"/>
      <c r="E2" s="698"/>
      <c r="F2" s="85"/>
      <c r="G2" s="68"/>
      <c r="H2" s="85"/>
      <c r="I2" s="86"/>
      <c r="J2" s="86"/>
      <c r="K2" s="68"/>
      <c r="L2" s="87" t="s">
        <v>11</v>
      </c>
      <c r="M2" s="699">
        <f>SUM(W9:W43)</f>
        <v>0</v>
      </c>
      <c r="N2" s="699"/>
      <c r="O2" s="699"/>
      <c r="P2" s="148"/>
      <c r="Q2" s="700">
        <f>'NEO PU'!L3+REDUCTOR!K3</f>
        <v>0</v>
      </c>
      <c r="R2" s="700"/>
      <c r="S2" s="700"/>
      <c r="T2" s="700"/>
      <c r="U2" s="700"/>
      <c r="V2" s="700"/>
      <c r="W2" s="700"/>
    </row>
    <row r="3" spans="1:25" ht="6.6" customHeight="1">
      <c r="A3" s="132"/>
      <c r="B3" s="132"/>
      <c r="C3" s="132"/>
      <c r="D3" s="132"/>
      <c r="E3" s="132"/>
      <c r="F3" s="132"/>
      <c r="G3" s="85"/>
      <c r="H3" s="85"/>
      <c r="I3" s="86"/>
      <c r="J3" s="86"/>
      <c r="K3" s="87"/>
      <c r="L3" s="87"/>
      <c r="M3" s="148"/>
      <c r="N3" s="148"/>
      <c r="O3" s="148"/>
      <c r="P3" s="148"/>
      <c r="Q3" s="138"/>
      <c r="R3" s="138"/>
      <c r="S3" s="138"/>
      <c r="T3" s="138"/>
      <c r="U3" s="138"/>
      <c r="V3" s="138"/>
      <c r="W3" s="138"/>
    </row>
    <row r="4" spans="1:25" ht="17.399999999999999" customHeight="1">
      <c r="A4" s="701" t="s">
        <v>107</v>
      </c>
      <c r="B4" s="701"/>
      <c r="C4" s="701"/>
      <c r="D4" s="701"/>
      <c r="R4" s="702" t="s">
        <v>106</v>
      </c>
      <c r="S4" s="702"/>
      <c r="T4" s="702"/>
      <c r="U4" s="702"/>
      <c r="V4" s="702"/>
      <c r="W4" s="702"/>
      <c r="X4" s="702"/>
      <c r="Y4" s="702"/>
    </row>
    <row r="5" spans="1:25" ht="55.5" customHeight="1">
      <c r="A5" s="703">
        <f>'GRP PRODUCTION LIST NEO '!A4</f>
        <v>0</v>
      </c>
      <c r="B5" s="704"/>
      <c r="C5" s="704"/>
      <c r="D5" s="704"/>
      <c r="E5" s="704"/>
      <c r="F5" s="704"/>
      <c r="G5" s="704"/>
      <c r="H5" s="704"/>
      <c r="I5" s="704"/>
      <c r="J5" s="704"/>
      <c r="K5" s="704"/>
      <c r="L5" s="704"/>
      <c r="M5" s="704"/>
      <c r="N5" s="704"/>
      <c r="O5" s="704"/>
      <c r="P5" s="704"/>
      <c r="Q5" s="705"/>
      <c r="R5" s="730">
        <f>'GRP PRODUCTION LIST NEO '!M4</f>
        <v>0</v>
      </c>
      <c r="S5" s="706"/>
      <c r="T5" s="706"/>
      <c r="U5" s="706"/>
      <c r="V5" s="706"/>
      <c r="W5" s="706"/>
      <c r="X5" s="706"/>
      <c r="Y5" s="707"/>
    </row>
    <row r="6" spans="1:25" customFormat="1" ht="24" customHeight="1" thickBot="1">
      <c r="A6" s="70"/>
      <c r="B6" s="70"/>
      <c r="W6" s="67"/>
      <c r="X6" s="67"/>
      <c r="Y6" s="68"/>
    </row>
    <row r="7" spans="1:25" ht="76.5" customHeight="1">
      <c r="A7" s="139" t="s">
        <v>16</v>
      </c>
      <c r="B7" s="696" t="s">
        <v>176</v>
      </c>
      <c r="C7" s="727" t="s">
        <v>1</v>
      </c>
      <c r="D7" s="725"/>
      <c r="E7" s="724" t="s">
        <v>2</v>
      </c>
      <c r="F7" s="725"/>
      <c r="G7" s="724" t="s">
        <v>10</v>
      </c>
      <c r="H7" s="725"/>
      <c r="I7" s="724" t="s">
        <v>30</v>
      </c>
      <c r="J7" s="725"/>
      <c r="K7" s="724" t="s">
        <v>3</v>
      </c>
      <c r="L7" s="725"/>
      <c r="M7" s="728" t="s">
        <v>381</v>
      </c>
      <c r="N7" s="729"/>
      <c r="O7" s="724" t="s">
        <v>13</v>
      </c>
      <c r="P7" s="725"/>
      <c r="Q7" s="724" t="s">
        <v>17</v>
      </c>
      <c r="R7" s="725"/>
      <c r="S7" s="724" t="s">
        <v>104</v>
      </c>
      <c r="T7" s="725"/>
      <c r="U7" s="724" t="s">
        <v>253</v>
      </c>
      <c r="V7" s="726"/>
      <c r="W7" s="142" t="s">
        <v>19</v>
      </c>
      <c r="X7" s="272" t="s">
        <v>111</v>
      </c>
      <c r="Y7" s="143" t="s">
        <v>112</v>
      </c>
    </row>
    <row r="8" spans="1:25" ht="25.5" customHeight="1" thickBot="1">
      <c r="A8" s="140" t="s">
        <v>254</v>
      </c>
      <c r="B8" s="697"/>
      <c r="C8" s="145">
        <f>SUM(C9:C49)</f>
        <v>0</v>
      </c>
      <c r="D8" s="145"/>
      <c r="E8" s="145">
        <f t="shared" ref="E8:U8" si="0">SUM(E9:E49)</f>
        <v>0</v>
      </c>
      <c r="F8" s="145"/>
      <c r="G8" s="145">
        <f t="shared" si="0"/>
        <v>0</v>
      </c>
      <c r="H8" s="145"/>
      <c r="I8" s="145">
        <f t="shared" si="0"/>
        <v>0</v>
      </c>
      <c r="J8" s="145"/>
      <c r="K8" s="145">
        <f t="shared" si="0"/>
        <v>0</v>
      </c>
      <c r="L8" s="145"/>
      <c r="M8" s="145">
        <f t="shared" si="0"/>
        <v>0</v>
      </c>
      <c r="N8" s="145"/>
      <c r="O8" s="145">
        <f t="shared" si="0"/>
        <v>0</v>
      </c>
      <c r="P8" s="145"/>
      <c r="Q8" s="145">
        <f t="shared" si="0"/>
        <v>0</v>
      </c>
      <c r="R8" s="145"/>
      <c r="S8" s="145">
        <f t="shared" si="0"/>
        <v>0</v>
      </c>
      <c r="T8" s="145"/>
      <c r="U8" s="145">
        <f t="shared" si="0"/>
        <v>0</v>
      </c>
      <c r="V8" s="145"/>
      <c r="W8" s="141">
        <f>SUM(W9:W50)</f>
        <v>0</v>
      </c>
      <c r="X8" s="141">
        <f t="shared" ref="X8:Y8" si="1">SUM(X9:X50)</f>
        <v>0</v>
      </c>
      <c r="Y8" s="141">
        <f t="shared" si="1"/>
        <v>0</v>
      </c>
    </row>
    <row r="9" spans="1:25" ht="23.25" customHeight="1" thickBot="1">
      <c r="A9" s="150" t="str">
        <f>'NEO PU'!D11</f>
        <v>NEO-1PU</v>
      </c>
      <c r="B9" s="151">
        <f>'NEO PU'!H11</f>
        <v>1</v>
      </c>
      <c r="C9" s="144" t="str">
        <f>IF('NEO PU'!K11=0," ",'NEO PU'!K11)</f>
        <v xml:space="preserve"> </v>
      </c>
      <c r="D9" s="112"/>
      <c r="E9" s="112" t="str">
        <f>IF('NEO PU'!L11=0," ",'NEO PU'!L11)</f>
        <v xml:space="preserve"> </v>
      </c>
      <c r="F9" s="112"/>
      <c r="G9" s="112" t="str">
        <f>IF('NEO PU'!M11=0," ",'NEO PU'!M11)</f>
        <v xml:space="preserve"> </v>
      </c>
      <c r="H9" s="112"/>
      <c r="I9" s="112" t="str">
        <f>IF('NEO PU'!N11=0," ",'NEO PU'!N11)</f>
        <v xml:space="preserve"> </v>
      </c>
      <c r="J9" s="112"/>
      <c r="K9" s="112" t="str">
        <f>IF('NEO PU'!O11=0," ",'NEO PU'!O11)</f>
        <v xml:space="preserve"> </v>
      </c>
      <c r="L9" s="112"/>
      <c r="M9" s="112" t="str">
        <f>IF('NEO PU'!P11=0," ",'NEO PU'!P11)</f>
        <v xml:space="preserve"> </v>
      </c>
      <c r="N9" s="112"/>
      <c r="O9" s="112" t="str">
        <f>IF('NEO PU'!Q11=0," ",'NEO PU'!Q11)</f>
        <v xml:space="preserve"> </v>
      </c>
      <c r="P9" s="112"/>
      <c r="Q9" s="112" t="str">
        <f>IF('NEO PU'!R11=0," ",'NEO PU'!R11)</f>
        <v xml:space="preserve"> </v>
      </c>
      <c r="R9" s="265"/>
      <c r="S9" s="266" t="str">
        <f>IF('NEO PU'!S11=0," ",'NEO PU'!S11)</f>
        <v xml:space="preserve"> </v>
      </c>
      <c r="T9" s="266"/>
      <c r="U9" s="268" t="str">
        <f>IF('NEO PU'!T11=0," ",'NEO PU'!T11)</f>
        <v xml:space="preserve"> </v>
      </c>
      <c r="V9" s="267"/>
      <c r="W9" s="114">
        <f t="shared" ref="W9:W43" si="2">SUM(C9:V9)</f>
        <v>0</v>
      </c>
      <c r="X9" s="115">
        <f>W9*'NEO PU'!H11</f>
        <v>0</v>
      </c>
      <c r="Y9" s="116">
        <f>W9*'NEO PU'!AN11</f>
        <v>0</v>
      </c>
    </row>
    <row r="10" spans="1:25" ht="23.25" customHeight="1" thickBot="1">
      <c r="A10" s="150" t="str">
        <f>'NEO PU'!D12</f>
        <v>NEO-2PU</v>
      </c>
      <c r="B10" s="151">
        <f>'NEO PU'!H12</f>
        <v>1</v>
      </c>
      <c r="C10" s="144" t="str">
        <f>IF('NEO PU'!K12=0," ",'NEO PU'!K12)</f>
        <v xml:space="preserve"> </v>
      </c>
      <c r="D10" s="112"/>
      <c r="E10" s="112" t="str">
        <f>IF('NEO PU'!L12=0," ",'NEO PU'!L12)</f>
        <v xml:space="preserve"> </v>
      </c>
      <c r="F10" s="112"/>
      <c r="G10" s="112" t="str">
        <f>IF('NEO PU'!M12=0," ",'NEO PU'!M12)</f>
        <v xml:space="preserve"> </v>
      </c>
      <c r="H10" s="112"/>
      <c r="I10" s="112" t="str">
        <f>IF('NEO PU'!N12=0," ",'NEO PU'!N12)</f>
        <v xml:space="preserve"> </v>
      </c>
      <c r="J10" s="112"/>
      <c r="K10" s="112" t="str">
        <f>IF('NEO PU'!O12=0," ",'NEO PU'!O12)</f>
        <v xml:space="preserve"> </v>
      </c>
      <c r="L10" s="112"/>
      <c r="M10" s="112" t="str">
        <f>IF('NEO PU'!P12=0," ",'NEO PU'!P12)</f>
        <v xml:space="preserve"> </v>
      </c>
      <c r="N10" s="112"/>
      <c r="O10" s="112" t="str">
        <f>IF('NEO PU'!Q12=0," ",'NEO PU'!Q12)</f>
        <v xml:space="preserve"> </v>
      </c>
      <c r="P10" s="112"/>
      <c r="Q10" s="112" t="str">
        <f>IF('NEO PU'!R12=0," ",'NEO PU'!R12)</f>
        <v xml:space="preserve"> </v>
      </c>
      <c r="R10" s="265"/>
      <c r="S10" s="266" t="str">
        <f>IF('NEO PU'!S12=0," ",'NEO PU'!S12)</f>
        <v xml:space="preserve"> </v>
      </c>
      <c r="T10" s="266"/>
      <c r="U10" s="268" t="str">
        <f>IF('NEO PU'!T12=0," ",'NEO PU'!T12)</f>
        <v xml:space="preserve"> </v>
      </c>
      <c r="V10" s="267"/>
      <c r="W10" s="114">
        <f t="shared" si="2"/>
        <v>0</v>
      </c>
      <c r="X10" s="115">
        <f>W10*'NEO PU'!H12</f>
        <v>0</v>
      </c>
      <c r="Y10" s="116">
        <f>W10*'NEO PU'!AN12</f>
        <v>0</v>
      </c>
    </row>
    <row r="11" spans="1:25" ht="23.25" customHeight="1" thickBot="1">
      <c r="A11" s="150" t="str">
        <f>'NEO PU'!D13</f>
        <v>NEO-3PU</v>
      </c>
      <c r="B11" s="151">
        <f>'NEO PU'!H13</f>
        <v>1</v>
      </c>
      <c r="C11" s="144" t="str">
        <f>IF('NEO PU'!K13=0," ",'NEO PU'!K13)</f>
        <v xml:space="preserve"> </v>
      </c>
      <c r="D11" s="112"/>
      <c r="E11" s="112" t="str">
        <f>IF('NEO PU'!L13=0," ",'NEO PU'!L13)</f>
        <v xml:space="preserve"> </v>
      </c>
      <c r="F11" s="112"/>
      <c r="G11" s="112" t="str">
        <f>IF('NEO PU'!M13=0," ",'NEO PU'!M13)</f>
        <v xml:space="preserve"> </v>
      </c>
      <c r="H11" s="112"/>
      <c r="I11" s="112" t="str">
        <f>IF('NEO PU'!N13=0," ",'NEO PU'!N13)</f>
        <v xml:space="preserve"> </v>
      </c>
      <c r="J11" s="112"/>
      <c r="K11" s="112" t="str">
        <f>IF('NEO PU'!O13=0," ",'NEO PU'!O13)</f>
        <v xml:space="preserve"> </v>
      </c>
      <c r="L11" s="112"/>
      <c r="M11" s="112" t="str">
        <f>IF('NEO PU'!P13=0," ",'NEO PU'!P13)</f>
        <v xml:space="preserve"> </v>
      </c>
      <c r="N11" s="112"/>
      <c r="O11" s="112" t="str">
        <f>IF('NEO PU'!Q13=0," ",'NEO PU'!Q13)</f>
        <v xml:space="preserve"> </v>
      </c>
      <c r="P11" s="112"/>
      <c r="Q11" s="112" t="str">
        <f>IF('NEO PU'!R13=0," ",'NEO PU'!R13)</f>
        <v xml:space="preserve"> </v>
      </c>
      <c r="R11" s="265"/>
      <c r="S11" s="266" t="str">
        <f>IF('NEO PU'!S13=0," ",'NEO PU'!S13)</f>
        <v xml:space="preserve"> </v>
      </c>
      <c r="T11" s="266"/>
      <c r="U11" s="268" t="str">
        <f>IF('NEO PU'!T13=0," ",'NEO PU'!T13)</f>
        <v xml:space="preserve"> </v>
      </c>
      <c r="V11" s="267"/>
      <c r="W11" s="114">
        <f t="shared" si="2"/>
        <v>0</v>
      </c>
      <c r="X11" s="115">
        <f>W11*'NEO PU'!H13</f>
        <v>0</v>
      </c>
      <c r="Y11" s="116">
        <f>W11*'NEO PU'!AN13</f>
        <v>0</v>
      </c>
    </row>
    <row r="12" spans="1:25" ht="23.25" customHeight="1" thickBot="1">
      <c r="A12" s="150" t="str">
        <f>'NEO PU'!D14</f>
        <v>NEO-4PU</v>
      </c>
      <c r="B12" s="151">
        <f>'NEO PU'!H14</f>
        <v>1</v>
      </c>
      <c r="C12" s="144" t="str">
        <f>IF('NEO PU'!K14=0," ",'NEO PU'!K14)</f>
        <v xml:space="preserve"> </v>
      </c>
      <c r="D12" s="112"/>
      <c r="E12" s="112" t="str">
        <f>IF('NEO PU'!L14=0," ",'NEO PU'!L14)</f>
        <v xml:space="preserve"> </v>
      </c>
      <c r="F12" s="112"/>
      <c r="G12" s="112" t="str">
        <f>IF('NEO PU'!M14=0," ",'NEO PU'!M14)</f>
        <v xml:space="preserve"> </v>
      </c>
      <c r="H12" s="112"/>
      <c r="I12" s="112" t="str">
        <f>IF('NEO PU'!N14=0," ",'NEO PU'!N14)</f>
        <v xml:space="preserve"> </v>
      </c>
      <c r="J12" s="112"/>
      <c r="K12" s="112" t="str">
        <f>IF('NEO PU'!O14=0," ",'NEO PU'!O14)</f>
        <v xml:space="preserve"> </v>
      </c>
      <c r="L12" s="112"/>
      <c r="M12" s="112" t="str">
        <f>IF('NEO PU'!P14=0," ",'NEO PU'!P14)</f>
        <v xml:space="preserve"> </v>
      </c>
      <c r="N12" s="112"/>
      <c r="O12" s="112" t="str">
        <f>IF('NEO PU'!Q14=0," ",'NEO PU'!Q14)</f>
        <v xml:space="preserve"> </v>
      </c>
      <c r="P12" s="112"/>
      <c r="Q12" s="112" t="str">
        <f>IF('NEO PU'!R14=0," ",'NEO PU'!R14)</f>
        <v xml:space="preserve"> </v>
      </c>
      <c r="R12" s="265"/>
      <c r="S12" s="266" t="str">
        <f>IF('NEO PU'!S14=0," ",'NEO PU'!S14)</f>
        <v xml:space="preserve"> </v>
      </c>
      <c r="T12" s="266"/>
      <c r="U12" s="268" t="str">
        <f>IF('NEO PU'!T14=0," ",'NEO PU'!T14)</f>
        <v xml:space="preserve"> </v>
      </c>
      <c r="V12" s="267"/>
      <c r="W12" s="114">
        <f t="shared" si="2"/>
        <v>0</v>
      </c>
      <c r="X12" s="115">
        <f>W12*'NEO PU'!H14</f>
        <v>0</v>
      </c>
      <c r="Y12" s="116">
        <f>W12*'NEO PU'!AN14</f>
        <v>0</v>
      </c>
    </row>
    <row r="13" spans="1:25" ht="23.25" customHeight="1" thickBot="1">
      <c r="A13" s="150" t="str">
        <f>'NEO PU'!D15</f>
        <v>NEO-5PU</v>
      </c>
      <c r="B13" s="151">
        <f>'NEO PU'!H15</f>
        <v>1</v>
      </c>
      <c r="C13" s="144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265"/>
      <c r="S13" s="266"/>
      <c r="T13" s="266"/>
      <c r="U13" s="268"/>
      <c r="V13" s="267"/>
      <c r="W13" s="114">
        <f t="shared" si="2"/>
        <v>0</v>
      </c>
      <c r="X13" s="115">
        <f>W13*'NEO PU'!H15</f>
        <v>0</v>
      </c>
      <c r="Y13" s="116">
        <f>W13*'NEO PU'!AN15</f>
        <v>0</v>
      </c>
    </row>
    <row r="14" spans="1:25" ht="23.25" customHeight="1" thickBot="1">
      <c r="A14" s="150" t="str">
        <f>'NEO PU'!D16</f>
        <v>NEO-6PU</v>
      </c>
      <c r="B14" s="151">
        <f>'NEO PU'!H16</f>
        <v>3</v>
      </c>
      <c r="C14" s="144" t="str">
        <f>IF('NEO PU'!K16=0," ",'NEO PU'!K16)</f>
        <v xml:space="preserve"> </v>
      </c>
      <c r="D14" s="112"/>
      <c r="E14" s="112" t="str">
        <f>IF('NEO PU'!L16=0," ",'NEO PU'!L16)</f>
        <v xml:space="preserve"> </v>
      </c>
      <c r="F14" s="112"/>
      <c r="G14" s="112" t="str">
        <f>IF('NEO PU'!M16=0," ",'NEO PU'!M16)</f>
        <v xml:space="preserve"> </v>
      </c>
      <c r="H14" s="112"/>
      <c r="I14" s="112" t="str">
        <f>IF('NEO PU'!N16=0," ",'NEO PU'!N16)</f>
        <v xml:space="preserve"> </v>
      </c>
      <c r="J14" s="112"/>
      <c r="K14" s="112" t="str">
        <f>IF('NEO PU'!O16=0," ",'NEO PU'!O16)</f>
        <v xml:space="preserve"> </v>
      </c>
      <c r="L14" s="112"/>
      <c r="M14" s="112" t="str">
        <f>IF('NEO PU'!P16=0," ",'NEO PU'!P16)</f>
        <v xml:space="preserve"> </v>
      </c>
      <c r="N14" s="112"/>
      <c r="O14" s="112" t="str">
        <f>IF('NEO PU'!Q16=0," ",'NEO PU'!Q16)</f>
        <v xml:space="preserve"> </v>
      </c>
      <c r="P14" s="112"/>
      <c r="Q14" s="112" t="str">
        <f>IF('NEO PU'!R16=0," ",'NEO PU'!R16)</f>
        <v xml:space="preserve"> </v>
      </c>
      <c r="R14" s="265"/>
      <c r="S14" s="266" t="str">
        <f>IF('NEO PU'!S16=0," ",'NEO PU'!S16)</f>
        <v xml:space="preserve"> </v>
      </c>
      <c r="T14" s="266"/>
      <c r="U14" s="268" t="str">
        <f>IF('NEO PU'!T16=0," ",'NEO PU'!T16)</f>
        <v xml:space="preserve"> </v>
      </c>
      <c r="V14" s="267"/>
      <c r="W14" s="114">
        <f t="shared" si="2"/>
        <v>0</v>
      </c>
      <c r="X14" s="115">
        <f>W14*'NEO PU'!H16</f>
        <v>0</v>
      </c>
      <c r="Y14" s="116">
        <f>W14*'NEO PU'!AN16</f>
        <v>0</v>
      </c>
    </row>
    <row r="15" spans="1:25" ht="23.25" customHeight="1" thickBot="1">
      <c r="A15" s="150" t="str">
        <f>'NEO PU'!D17</f>
        <v>NEO-7PU</v>
      </c>
      <c r="B15" s="151">
        <f>'NEO PU'!H17</f>
        <v>3</v>
      </c>
      <c r="C15" s="144" t="str">
        <f>IF('NEO PU'!K17=0," ",'NEO PU'!K17)</f>
        <v xml:space="preserve"> </v>
      </c>
      <c r="D15" s="112"/>
      <c r="E15" s="112" t="str">
        <f>IF('NEO PU'!L17=0," ",'NEO PU'!L17)</f>
        <v xml:space="preserve"> </v>
      </c>
      <c r="F15" s="112"/>
      <c r="G15" s="112" t="str">
        <f>IF('NEO PU'!M17=0," ",'NEO PU'!M17)</f>
        <v xml:space="preserve"> </v>
      </c>
      <c r="H15" s="112"/>
      <c r="I15" s="112" t="str">
        <f>IF('NEO PU'!N17=0," ",'NEO PU'!N17)</f>
        <v xml:space="preserve"> </v>
      </c>
      <c r="J15" s="112"/>
      <c r="K15" s="112" t="str">
        <f>IF('NEO PU'!O17=0," ",'NEO PU'!O17)</f>
        <v xml:space="preserve"> </v>
      </c>
      <c r="L15" s="112"/>
      <c r="M15" s="112" t="str">
        <f>IF('NEO PU'!P17=0," ",'NEO PU'!P17)</f>
        <v xml:space="preserve"> </v>
      </c>
      <c r="N15" s="112"/>
      <c r="O15" s="112" t="str">
        <f>IF('NEO PU'!Q17=0," ",'NEO PU'!Q17)</f>
        <v xml:space="preserve"> </v>
      </c>
      <c r="P15" s="112"/>
      <c r="Q15" s="112" t="str">
        <f>IF('NEO PU'!R17=0," ",'NEO PU'!R17)</f>
        <v xml:space="preserve"> </v>
      </c>
      <c r="R15" s="265"/>
      <c r="S15" s="266" t="str">
        <f>IF('NEO PU'!S17=0," ",'NEO PU'!S17)</f>
        <v xml:space="preserve"> </v>
      </c>
      <c r="T15" s="266"/>
      <c r="U15" s="268" t="str">
        <f>IF('NEO PU'!T17=0," ",'NEO PU'!T17)</f>
        <v xml:space="preserve"> </v>
      </c>
      <c r="V15" s="267"/>
      <c r="W15" s="114">
        <f t="shared" si="2"/>
        <v>0</v>
      </c>
      <c r="X15" s="115">
        <f>W15*'NEO PU'!H17</f>
        <v>0</v>
      </c>
      <c r="Y15" s="116">
        <f>W15*'NEO PU'!AN17</f>
        <v>0</v>
      </c>
    </row>
    <row r="16" spans="1:25" ht="23.25" customHeight="1" thickBot="1">
      <c r="A16" s="150" t="str">
        <f>'NEO PU'!D18</f>
        <v>NEO-8PU</v>
      </c>
      <c r="B16" s="151">
        <f>'NEO PU'!H18</f>
        <v>3</v>
      </c>
      <c r="C16" s="144" t="str">
        <f>IF('NEO PU'!K18=0," ",'NEO PU'!K18)</f>
        <v xml:space="preserve"> </v>
      </c>
      <c r="D16" s="112"/>
      <c r="E16" s="112" t="str">
        <f>IF('NEO PU'!L18=0," ",'NEO PU'!L18)</f>
        <v xml:space="preserve"> </v>
      </c>
      <c r="F16" s="112"/>
      <c r="G16" s="112" t="str">
        <f>IF('NEO PU'!M18=0," ",'NEO PU'!M18)</f>
        <v xml:space="preserve"> </v>
      </c>
      <c r="H16" s="112"/>
      <c r="I16" s="112" t="str">
        <f>IF('NEO PU'!N18=0," ",'NEO PU'!N18)</f>
        <v xml:space="preserve"> </v>
      </c>
      <c r="J16" s="112"/>
      <c r="K16" s="112" t="str">
        <f>IF('NEO PU'!O18=0," ",'NEO PU'!O18)</f>
        <v xml:space="preserve"> </v>
      </c>
      <c r="L16" s="112"/>
      <c r="M16" s="112" t="str">
        <f>IF('NEO PU'!P18=0," ",'NEO PU'!P18)</f>
        <v xml:space="preserve"> </v>
      </c>
      <c r="N16" s="112"/>
      <c r="O16" s="112" t="str">
        <f>IF('NEO PU'!Q18=0," ",'NEO PU'!Q18)</f>
        <v xml:space="preserve"> </v>
      </c>
      <c r="P16" s="112"/>
      <c r="Q16" s="112" t="str">
        <f>IF('NEO PU'!R18=0," ",'NEO PU'!R18)</f>
        <v xml:space="preserve"> </v>
      </c>
      <c r="R16" s="265"/>
      <c r="S16" s="266" t="str">
        <f>IF('NEO PU'!S18=0," ",'NEO PU'!S18)</f>
        <v xml:space="preserve"> </v>
      </c>
      <c r="T16" s="266"/>
      <c r="U16" s="268" t="str">
        <f>IF('NEO PU'!T18=0," ",'NEO PU'!T18)</f>
        <v xml:space="preserve"> </v>
      </c>
      <c r="V16" s="267"/>
      <c r="W16" s="114">
        <f t="shared" si="2"/>
        <v>0</v>
      </c>
      <c r="X16" s="115">
        <f>W16*'NEO PU'!H18</f>
        <v>0</v>
      </c>
      <c r="Y16" s="116">
        <f>W16*'NEO PU'!AN18</f>
        <v>0</v>
      </c>
    </row>
    <row r="17" spans="1:25" ht="23.25" customHeight="1" thickBot="1">
      <c r="A17" s="150" t="str">
        <f>'NEO PU'!D19</f>
        <v>NEO-9PU</v>
      </c>
      <c r="B17" s="151">
        <f>'NEO PU'!H19</f>
        <v>4</v>
      </c>
      <c r="C17" s="144" t="str">
        <f>IF('NEO PU'!K19=0," ",'NEO PU'!K19)</f>
        <v xml:space="preserve"> </v>
      </c>
      <c r="D17" s="112"/>
      <c r="E17" s="112" t="str">
        <f>IF('NEO PU'!L19=0," ",'NEO PU'!L19)</f>
        <v xml:space="preserve"> </v>
      </c>
      <c r="F17" s="112"/>
      <c r="G17" s="112" t="str">
        <f>IF('NEO PU'!M19=0," ",'NEO PU'!M19)</f>
        <v xml:space="preserve"> </v>
      </c>
      <c r="H17" s="112"/>
      <c r="I17" s="112" t="str">
        <f>IF('NEO PU'!N19=0," ",'NEO PU'!N19)</f>
        <v xml:space="preserve"> </v>
      </c>
      <c r="J17" s="112"/>
      <c r="K17" s="112" t="str">
        <f>IF('NEO PU'!O19=0," ",'NEO PU'!O19)</f>
        <v xml:space="preserve"> </v>
      </c>
      <c r="L17" s="112"/>
      <c r="M17" s="112" t="str">
        <f>IF('NEO PU'!P19=0," ",'NEO PU'!P19)</f>
        <v xml:space="preserve"> </v>
      </c>
      <c r="N17" s="112"/>
      <c r="O17" s="112" t="str">
        <f>IF('NEO PU'!Q19=0," ",'NEO PU'!Q19)</f>
        <v xml:space="preserve"> </v>
      </c>
      <c r="P17" s="112"/>
      <c r="Q17" s="112" t="str">
        <f>IF('NEO PU'!R19=0," ",'NEO PU'!R19)</f>
        <v xml:space="preserve"> </v>
      </c>
      <c r="R17" s="265"/>
      <c r="S17" s="266" t="str">
        <f>IF('NEO PU'!S19=0," ",'NEO PU'!S19)</f>
        <v xml:space="preserve"> </v>
      </c>
      <c r="T17" s="266"/>
      <c r="U17" s="268" t="str">
        <f>IF('NEO PU'!T19=0," ",'NEO PU'!T19)</f>
        <v xml:space="preserve"> </v>
      </c>
      <c r="V17" s="267"/>
      <c r="W17" s="114">
        <f t="shared" si="2"/>
        <v>0</v>
      </c>
      <c r="X17" s="115">
        <f>W17*'NEO PU'!H19</f>
        <v>0</v>
      </c>
      <c r="Y17" s="116">
        <f>W17*'NEO PU'!AN19</f>
        <v>0</v>
      </c>
    </row>
    <row r="18" spans="1:25" ht="23.25" customHeight="1" thickBot="1">
      <c r="A18" s="150" t="str">
        <f>'NEO PU'!D20</f>
        <v>NEO-10PU</v>
      </c>
      <c r="B18" s="151">
        <f>'NEO PU'!H20</f>
        <v>4</v>
      </c>
      <c r="C18" s="144" t="str">
        <f>IF('NEO PU'!K20=0," ",'NEO PU'!K20)</f>
        <v xml:space="preserve"> </v>
      </c>
      <c r="D18" s="112"/>
      <c r="E18" s="112" t="str">
        <f>IF('NEO PU'!L20=0," ",'NEO PU'!L20)</f>
        <v xml:space="preserve"> </v>
      </c>
      <c r="F18" s="112"/>
      <c r="G18" s="112" t="str">
        <f>IF('NEO PU'!M20=0," ",'NEO PU'!M20)</f>
        <v xml:space="preserve"> </v>
      </c>
      <c r="H18" s="112"/>
      <c r="I18" s="112" t="str">
        <f>IF('NEO PU'!N20=0," ",'NEO PU'!N20)</f>
        <v xml:space="preserve"> </v>
      </c>
      <c r="J18" s="112"/>
      <c r="K18" s="112" t="str">
        <f>IF('NEO PU'!O20=0," ",'NEO PU'!O20)</f>
        <v xml:space="preserve"> </v>
      </c>
      <c r="L18" s="112"/>
      <c r="M18" s="112" t="str">
        <f>IF('NEO PU'!P20=0," ",'NEO PU'!P20)</f>
        <v xml:space="preserve"> </v>
      </c>
      <c r="N18" s="112"/>
      <c r="O18" s="112" t="str">
        <f>IF('NEO PU'!Q20=0," ",'NEO PU'!Q20)</f>
        <v xml:space="preserve"> </v>
      </c>
      <c r="P18" s="112"/>
      <c r="Q18" s="112" t="str">
        <f>IF('NEO PU'!R20=0," ",'NEO PU'!R20)</f>
        <v xml:space="preserve"> </v>
      </c>
      <c r="R18" s="265"/>
      <c r="S18" s="266" t="str">
        <f>IF('NEO PU'!S20=0," ",'NEO PU'!S20)</f>
        <v xml:space="preserve"> </v>
      </c>
      <c r="T18" s="266"/>
      <c r="U18" s="268" t="str">
        <f>IF('NEO PU'!T20=0," ",'NEO PU'!T20)</f>
        <v xml:space="preserve"> </v>
      </c>
      <c r="V18" s="267"/>
      <c r="W18" s="114">
        <f t="shared" si="2"/>
        <v>0</v>
      </c>
      <c r="X18" s="115">
        <f>W18*'NEO PU'!H20</f>
        <v>0</v>
      </c>
      <c r="Y18" s="116">
        <f>W18*'NEO PU'!AN20</f>
        <v>0</v>
      </c>
    </row>
    <row r="19" spans="1:25" ht="23.25" customHeight="1" thickBot="1">
      <c r="A19" s="150" t="str">
        <f>'NEO PU'!D21</f>
        <v>NEO-11PU</v>
      </c>
      <c r="B19" s="151">
        <f>'NEO PU'!H21</f>
        <v>4</v>
      </c>
      <c r="C19" s="144" t="str">
        <f>IF('NEO PU'!K21=0," ",'NEO PU'!K21)</f>
        <v xml:space="preserve"> </v>
      </c>
      <c r="D19" s="112"/>
      <c r="E19" s="112" t="str">
        <f>IF('NEO PU'!L21=0," ",'NEO PU'!L21)</f>
        <v xml:space="preserve"> </v>
      </c>
      <c r="F19" s="112"/>
      <c r="G19" s="112" t="str">
        <f>IF('NEO PU'!M21=0," ",'NEO PU'!M21)</f>
        <v xml:space="preserve"> </v>
      </c>
      <c r="H19" s="112"/>
      <c r="I19" s="112" t="str">
        <f>IF('NEO PU'!N21=0," ",'NEO PU'!N21)</f>
        <v xml:space="preserve"> </v>
      </c>
      <c r="J19" s="112"/>
      <c r="K19" s="112" t="str">
        <f>IF('NEO PU'!O21=0," ",'NEO PU'!O21)</f>
        <v xml:space="preserve"> </v>
      </c>
      <c r="L19" s="112"/>
      <c r="M19" s="112" t="str">
        <f>IF('NEO PU'!P21=0," ",'NEO PU'!P21)</f>
        <v xml:space="preserve"> </v>
      </c>
      <c r="N19" s="112"/>
      <c r="O19" s="112" t="str">
        <f>IF('NEO PU'!Q21=0," ",'NEO PU'!Q21)</f>
        <v xml:space="preserve"> </v>
      </c>
      <c r="P19" s="112"/>
      <c r="Q19" s="112" t="str">
        <f>IF('NEO PU'!R21=0," ",'NEO PU'!R21)</f>
        <v xml:space="preserve"> </v>
      </c>
      <c r="R19" s="265"/>
      <c r="S19" s="266" t="str">
        <f>IF('NEO PU'!S21=0," ",'NEO PU'!S21)</f>
        <v xml:space="preserve"> </v>
      </c>
      <c r="T19" s="266"/>
      <c r="U19" s="268" t="str">
        <f>IF('NEO PU'!T21=0," ",'NEO PU'!T21)</f>
        <v xml:space="preserve"> </v>
      </c>
      <c r="V19" s="267"/>
      <c r="W19" s="114">
        <f t="shared" si="2"/>
        <v>0</v>
      </c>
      <c r="X19" s="115">
        <f>W19*'NEO PU'!H21</f>
        <v>0</v>
      </c>
      <c r="Y19" s="116">
        <f>W19*'NEO PU'!AN21</f>
        <v>0</v>
      </c>
    </row>
    <row r="20" spans="1:25" ht="23.25" customHeight="1" thickBot="1">
      <c r="A20" s="150" t="str">
        <f>'NEO PU'!D22</f>
        <v>NEO-12PU</v>
      </c>
      <c r="B20" s="151">
        <f>'NEO PU'!H22</f>
        <v>8</v>
      </c>
      <c r="C20" s="144" t="str">
        <f>IF('NEO PU'!K22=0," ",'NEO PU'!K22)</f>
        <v xml:space="preserve"> </v>
      </c>
      <c r="D20" s="112"/>
      <c r="E20" s="112" t="str">
        <f>IF('NEO PU'!L22=0," ",'NEO PU'!L22)</f>
        <v xml:space="preserve"> </v>
      </c>
      <c r="F20" s="112"/>
      <c r="G20" s="112" t="str">
        <f>IF('NEO PU'!M22=0," ",'NEO PU'!M22)</f>
        <v xml:space="preserve"> </v>
      </c>
      <c r="H20" s="112"/>
      <c r="I20" s="112" t="str">
        <f>IF('NEO PU'!N22=0," ",'NEO PU'!N22)</f>
        <v xml:space="preserve"> </v>
      </c>
      <c r="J20" s="112"/>
      <c r="K20" s="112" t="str">
        <f>IF('NEO PU'!O22=0," ",'NEO PU'!O22)</f>
        <v xml:space="preserve"> </v>
      </c>
      <c r="L20" s="112"/>
      <c r="M20" s="112" t="str">
        <f>IF('NEO PU'!P22=0," ",'NEO PU'!P22)</f>
        <v xml:space="preserve"> </v>
      </c>
      <c r="N20" s="112"/>
      <c r="O20" s="112" t="str">
        <f>IF('NEO PU'!Q22=0," ",'NEO PU'!Q22)</f>
        <v xml:space="preserve"> </v>
      </c>
      <c r="P20" s="112"/>
      <c r="Q20" s="112" t="str">
        <f>IF('NEO PU'!R22=0," ",'NEO PU'!R22)</f>
        <v xml:space="preserve"> </v>
      </c>
      <c r="R20" s="265"/>
      <c r="S20" s="266" t="str">
        <f>IF('NEO PU'!S22=0," ",'NEO PU'!S22)</f>
        <v xml:space="preserve"> </v>
      </c>
      <c r="T20" s="266"/>
      <c r="U20" s="268" t="str">
        <f>IF('NEO PU'!T22=0," ",'NEO PU'!T22)</f>
        <v xml:space="preserve"> </v>
      </c>
      <c r="V20" s="267"/>
      <c r="W20" s="114">
        <f t="shared" si="2"/>
        <v>0</v>
      </c>
      <c r="X20" s="115">
        <f>W20*'NEO PU'!H22</f>
        <v>0</v>
      </c>
      <c r="Y20" s="116">
        <f>W20*'NEO PU'!AN22</f>
        <v>0</v>
      </c>
    </row>
    <row r="21" spans="1:25" ht="23.25" customHeight="1" thickBot="1">
      <c r="A21" s="150" t="str">
        <f>'NEO PU'!D23</f>
        <v>NEO-13PU</v>
      </c>
      <c r="B21" s="151">
        <f>'NEO PU'!H23</f>
        <v>10</v>
      </c>
      <c r="C21" s="144" t="str">
        <f>IF('NEO PU'!K23=0," ",'NEO PU'!K23)</f>
        <v xml:space="preserve"> </v>
      </c>
      <c r="D21" s="112"/>
      <c r="E21" s="112" t="str">
        <f>IF('NEO PU'!L23=0," ",'NEO PU'!L23)</f>
        <v xml:space="preserve"> </v>
      </c>
      <c r="F21" s="112"/>
      <c r="G21" s="112" t="str">
        <f>IF('NEO PU'!M23=0," ",'NEO PU'!M23)</f>
        <v xml:space="preserve"> </v>
      </c>
      <c r="H21" s="112"/>
      <c r="I21" s="112" t="str">
        <f>IF('NEO PU'!N23=0," ",'NEO PU'!N23)</f>
        <v xml:space="preserve"> </v>
      </c>
      <c r="J21" s="112"/>
      <c r="K21" s="112" t="str">
        <f>IF('NEO PU'!O23=0," ",'NEO PU'!O23)</f>
        <v xml:space="preserve"> </v>
      </c>
      <c r="L21" s="112"/>
      <c r="M21" s="112" t="str">
        <f>IF('NEO PU'!P23=0," ",'NEO PU'!P23)</f>
        <v xml:space="preserve"> </v>
      </c>
      <c r="N21" s="112"/>
      <c r="O21" s="112" t="str">
        <f>IF('NEO PU'!Q23=0," ",'NEO PU'!Q23)</f>
        <v xml:space="preserve"> </v>
      </c>
      <c r="P21" s="112"/>
      <c r="Q21" s="112" t="str">
        <f>IF('NEO PU'!R23=0," ",'NEO PU'!R23)</f>
        <v xml:space="preserve"> </v>
      </c>
      <c r="R21" s="265"/>
      <c r="S21" s="266" t="str">
        <f>IF('NEO PU'!S23=0," ",'NEO PU'!S23)</f>
        <v xml:space="preserve"> </v>
      </c>
      <c r="T21" s="266"/>
      <c r="U21" s="268" t="str">
        <f>IF('NEO PU'!T23=0," ",'NEO PU'!T23)</f>
        <v xml:space="preserve"> </v>
      </c>
      <c r="V21" s="267"/>
      <c r="W21" s="114">
        <f t="shared" si="2"/>
        <v>0</v>
      </c>
      <c r="X21" s="115">
        <f>W21*'NEO PU'!H23</f>
        <v>0</v>
      </c>
      <c r="Y21" s="116">
        <f>W21*'NEO PU'!AN23</f>
        <v>0</v>
      </c>
    </row>
    <row r="22" spans="1:25" ht="23.25" customHeight="1" thickBot="1">
      <c r="A22" s="150" t="str">
        <f>'NEO PU'!D24</f>
        <v>NEO-14PU</v>
      </c>
      <c r="B22" s="151">
        <f>'NEO PU'!H24</f>
        <v>8</v>
      </c>
      <c r="C22" s="144" t="str">
        <f>IF('NEO PU'!K24=0," ",'NEO PU'!K24)</f>
        <v xml:space="preserve"> </v>
      </c>
      <c r="D22" s="112"/>
      <c r="E22" s="112" t="str">
        <f>IF('NEO PU'!L24=0," ",'NEO PU'!L24)</f>
        <v xml:space="preserve"> </v>
      </c>
      <c r="F22" s="112"/>
      <c r="G22" s="112" t="str">
        <f>IF('NEO PU'!M24=0," ",'NEO PU'!M24)</f>
        <v xml:space="preserve"> </v>
      </c>
      <c r="H22" s="112"/>
      <c r="I22" s="112" t="str">
        <f>IF('NEO PU'!N24=0," ",'NEO PU'!N24)</f>
        <v xml:space="preserve"> </v>
      </c>
      <c r="J22" s="112"/>
      <c r="K22" s="112" t="str">
        <f>IF('NEO PU'!O24=0," ",'NEO PU'!O24)</f>
        <v xml:space="preserve"> </v>
      </c>
      <c r="L22" s="112"/>
      <c r="M22" s="112" t="str">
        <f>IF('NEO PU'!P24=0," ",'NEO PU'!P24)</f>
        <v xml:space="preserve"> </v>
      </c>
      <c r="N22" s="112"/>
      <c r="O22" s="112" t="str">
        <f>IF('NEO PU'!Q24=0," ",'NEO PU'!Q24)</f>
        <v xml:space="preserve"> </v>
      </c>
      <c r="P22" s="112"/>
      <c r="Q22" s="112" t="str">
        <f>IF('NEO PU'!R24=0," ",'NEO PU'!R24)</f>
        <v xml:space="preserve"> </v>
      </c>
      <c r="R22" s="265"/>
      <c r="S22" s="266" t="str">
        <f>IF('NEO PU'!S24=0," ",'NEO PU'!S24)</f>
        <v xml:space="preserve"> </v>
      </c>
      <c r="T22" s="266"/>
      <c r="U22" s="268" t="str">
        <f>IF('NEO PU'!T24=0," ",'NEO PU'!T24)</f>
        <v xml:space="preserve"> </v>
      </c>
      <c r="V22" s="267"/>
      <c r="W22" s="114">
        <f t="shared" si="2"/>
        <v>0</v>
      </c>
      <c r="X22" s="115">
        <f>W22*'NEO PU'!H24</f>
        <v>0</v>
      </c>
      <c r="Y22" s="116">
        <f>W22*'NEO PU'!AN24</f>
        <v>0</v>
      </c>
    </row>
    <row r="23" spans="1:25" ht="23.25" customHeight="1" thickBot="1">
      <c r="A23" s="150" t="str">
        <f>'NEO PU'!D25</f>
        <v>NEO-15PU</v>
      </c>
      <c r="B23" s="151">
        <f>'NEO PU'!H25</f>
        <v>8</v>
      </c>
      <c r="C23" s="144" t="str">
        <f>IF('NEO PU'!K25=0," ",'NEO PU'!K25)</f>
        <v xml:space="preserve"> </v>
      </c>
      <c r="D23" s="112"/>
      <c r="E23" s="112" t="str">
        <f>IF('NEO PU'!L25=0," ",'NEO PU'!L25)</f>
        <v xml:space="preserve"> </v>
      </c>
      <c r="F23" s="112"/>
      <c r="G23" s="112" t="str">
        <f>IF('NEO PU'!M25=0," ",'NEO PU'!M25)</f>
        <v xml:space="preserve"> </v>
      </c>
      <c r="H23" s="112"/>
      <c r="I23" s="112" t="str">
        <f>IF('NEO PU'!N25=0," ",'NEO PU'!N25)</f>
        <v xml:space="preserve"> </v>
      </c>
      <c r="J23" s="112"/>
      <c r="K23" s="112" t="str">
        <f>IF('NEO PU'!O25=0," ",'NEO PU'!O25)</f>
        <v xml:space="preserve"> </v>
      </c>
      <c r="L23" s="112"/>
      <c r="M23" s="112" t="str">
        <f>IF('NEO PU'!P25=0," ",'NEO PU'!P25)</f>
        <v xml:space="preserve"> </v>
      </c>
      <c r="N23" s="112"/>
      <c r="O23" s="112" t="str">
        <f>IF('NEO PU'!Q25=0," ",'NEO PU'!Q25)</f>
        <v xml:space="preserve"> </v>
      </c>
      <c r="P23" s="112"/>
      <c r="Q23" s="112" t="str">
        <f>IF('NEO PU'!R25=0," ",'NEO PU'!R25)</f>
        <v xml:space="preserve"> </v>
      </c>
      <c r="R23" s="265"/>
      <c r="S23" s="266" t="str">
        <f>IF('NEO PU'!S25=0," ",'NEO PU'!S25)</f>
        <v xml:space="preserve"> </v>
      </c>
      <c r="T23" s="266"/>
      <c r="U23" s="268" t="str">
        <f>IF('NEO PU'!T25=0," ",'NEO PU'!T25)</f>
        <v xml:space="preserve"> </v>
      </c>
      <c r="V23" s="267"/>
      <c r="W23" s="114">
        <f t="shared" si="2"/>
        <v>0</v>
      </c>
      <c r="X23" s="115">
        <f>W23*'NEO PU'!H25</f>
        <v>0</v>
      </c>
      <c r="Y23" s="116">
        <f>W23*'NEO PU'!AN25</f>
        <v>0</v>
      </c>
    </row>
    <row r="24" spans="1:25" ht="23.25" customHeight="1" thickBot="1">
      <c r="A24" s="150" t="str">
        <f>'NEO PU'!D26</f>
        <v>NEO-16PU</v>
      </c>
      <c r="B24" s="151">
        <f>'NEO PU'!H26</f>
        <v>12</v>
      </c>
      <c r="C24" s="144" t="str">
        <f>IF('NEO PU'!K26=0," ",'NEO PU'!K26)</f>
        <v xml:space="preserve"> </v>
      </c>
      <c r="D24" s="112"/>
      <c r="E24" s="112" t="str">
        <f>IF('NEO PU'!L26=0," ",'NEO PU'!L26)</f>
        <v xml:space="preserve"> </v>
      </c>
      <c r="F24" s="112"/>
      <c r="G24" s="112" t="str">
        <f>IF('NEO PU'!M26=0," ",'NEO PU'!M26)</f>
        <v xml:space="preserve"> </v>
      </c>
      <c r="H24" s="112"/>
      <c r="I24" s="112" t="str">
        <f>IF('NEO PU'!N26=0," ",'NEO PU'!N26)</f>
        <v xml:space="preserve"> </v>
      </c>
      <c r="J24" s="112"/>
      <c r="K24" s="112" t="str">
        <f>IF('NEO PU'!O26=0," ",'NEO PU'!O26)</f>
        <v xml:space="preserve"> </v>
      </c>
      <c r="L24" s="112"/>
      <c r="M24" s="112" t="str">
        <f>IF('NEO PU'!P26=0," ",'NEO PU'!P26)</f>
        <v xml:space="preserve"> </v>
      </c>
      <c r="N24" s="112"/>
      <c r="O24" s="112" t="str">
        <f>IF('NEO PU'!Q26=0," ",'NEO PU'!Q26)</f>
        <v xml:space="preserve"> </v>
      </c>
      <c r="P24" s="112"/>
      <c r="Q24" s="112" t="str">
        <f>IF('NEO PU'!R26=0," ",'NEO PU'!R26)</f>
        <v xml:space="preserve"> </v>
      </c>
      <c r="R24" s="265"/>
      <c r="S24" s="266" t="str">
        <f>IF('NEO PU'!S26=0," ",'NEO PU'!S26)</f>
        <v xml:space="preserve"> </v>
      </c>
      <c r="T24" s="266"/>
      <c r="U24" s="268" t="str">
        <f>IF('NEO PU'!T26=0," ",'NEO PU'!T26)</f>
        <v xml:space="preserve"> </v>
      </c>
      <c r="V24" s="267"/>
      <c r="W24" s="114">
        <f t="shared" si="2"/>
        <v>0</v>
      </c>
      <c r="X24" s="115">
        <f>W24*'NEO PU'!H26</f>
        <v>0</v>
      </c>
      <c r="Y24" s="116">
        <f>W24*'NEO PU'!AN26</f>
        <v>0</v>
      </c>
    </row>
    <row r="25" spans="1:25" ht="23.25" customHeight="1" thickBot="1">
      <c r="A25" s="150" t="str">
        <f>'NEO PU'!D27</f>
        <v>NEO-17PU</v>
      </c>
      <c r="B25" s="151">
        <f>'NEO PU'!H27</f>
        <v>16</v>
      </c>
      <c r="C25" s="144" t="str">
        <f>IF('NEO PU'!K27=0," ",'NEO PU'!K27)</f>
        <v xml:space="preserve"> </v>
      </c>
      <c r="D25" s="112"/>
      <c r="E25" s="112" t="str">
        <f>IF('NEO PU'!L27=0," ",'NEO PU'!L27)</f>
        <v xml:space="preserve"> </v>
      </c>
      <c r="F25" s="112"/>
      <c r="G25" s="112" t="str">
        <f>IF('NEO PU'!M27=0," ",'NEO PU'!M27)</f>
        <v xml:space="preserve"> </v>
      </c>
      <c r="H25" s="112"/>
      <c r="I25" s="112" t="str">
        <f>IF('NEO PU'!N27=0," ",'NEO PU'!N27)</f>
        <v xml:space="preserve"> </v>
      </c>
      <c r="J25" s="112"/>
      <c r="K25" s="112" t="str">
        <f>IF('NEO PU'!O27=0," ",'NEO PU'!O27)</f>
        <v xml:space="preserve"> </v>
      </c>
      <c r="L25" s="112"/>
      <c r="M25" s="112" t="str">
        <f>IF('NEO PU'!P27=0," ",'NEO PU'!P27)</f>
        <v xml:space="preserve"> </v>
      </c>
      <c r="N25" s="112"/>
      <c r="O25" s="112" t="str">
        <f>IF('NEO PU'!Q27=0," ",'NEO PU'!Q27)</f>
        <v xml:space="preserve"> </v>
      </c>
      <c r="P25" s="112"/>
      <c r="Q25" s="112" t="str">
        <f>IF('NEO PU'!R27=0," ",'NEO PU'!R27)</f>
        <v xml:space="preserve"> </v>
      </c>
      <c r="R25" s="265"/>
      <c r="S25" s="266" t="str">
        <f>IF('NEO PU'!S27=0," ",'NEO PU'!S27)</f>
        <v xml:space="preserve"> </v>
      </c>
      <c r="T25" s="266"/>
      <c r="U25" s="268" t="str">
        <f>IF('NEO PU'!T27=0," ",'NEO PU'!T27)</f>
        <v xml:space="preserve"> </v>
      </c>
      <c r="V25" s="267"/>
      <c r="W25" s="114">
        <f t="shared" si="2"/>
        <v>0</v>
      </c>
      <c r="X25" s="115">
        <f>W25*'NEO PU'!H27</f>
        <v>0</v>
      </c>
      <c r="Y25" s="116">
        <f>W25*'NEO PU'!AN27</f>
        <v>0</v>
      </c>
    </row>
    <row r="26" spans="1:25" ht="23.25" customHeight="1" thickBot="1">
      <c r="A26" s="150" t="str">
        <f>'NEO PU'!D28</f>
        <v>NEO-18PU</v>
      </c>
      <c r="B26" s="151">
        <f>'NEO PU'!H28</f>
        <v>2</v>
      </c>
      <c r="C26" s="144" t="str">
        <f>IF('NEO PU'!K28=0," ",'NEO PU'!K28)</f>
        <v xml:space="preserve"> </v>
      </c>
      <c r="D26" s="112"/>
      <c r="E26" s="112" t="str">
        <f>IF('NEO PU'!L28=0," ",'NEO PU'!L28)</f>
        <v xml:space="preserve"> </v>
      </c>
      <c r="F26" s="112"/>
      <c r="G26" s="112" t="str">
        <f>IF('NEO PU'!M28=0," ",'NEO PU'!M28)</f>
        <v xml:space="preserve"> </v>
      </c>
      <c r="H26" s="112"/>
      <c r="I26" s="112" t="str">
        <f>IF('NEO PU'!N28=0," ",'NEO PU'!N28)</f>
        <v xml:space="preserve"> </v>
      </c>
      <c r="J26" s="112"/>
      <c r="K26" s="112" t="str">
        <f>IF('NEO PU'!O28=0," ",'NEO PU'!O28)</f>
        <v xml:space="preserve"> </v>
      </c>
      <c r="L26" s="112"/>
      <c r="M26" s="112" t="str">
        <f>IF('NEO PU'!P28=0," ",'NEO PU'!P28)</f>
        <v xml:space="preserve"> </v>
      </c>
      <c r="N26" s="112"/>
      <c r="O26" s="112" t="str">
        <f>IF('NEO PU'!Q28=0," ",'NEO PU'!Q28)</f>
        <v xml:space="preserve"> </v>
      </c>
      <c r="P26" s="112"/>
      <c r="Q26" s="112" t="str">
        <f>IF('NEO PU'!R28=0," ",'NEO PU'!R28)</f>
        <v xml:space="preserve"> </v>
      </c>
      <c r="R26" s="265"/>
      <c r="S26" s="266" t="str">
        <f>IF('NEO PU'!S28=0," ",'NEO PU'!S28)</f>
        <v xml:space="preserve"> </v>
      </c>
      <c r="T26" s="266"/>
      <c r="U26" s="268" t="str">
        <f>IF('NEO PU'!T28=0," ",'NEO PU'!T28)</f>
        <v xml:space="preserve"> </v>
      </c>
      <c r="V26" s="267"/>
      <c r="W26" s="114">
        <f t="shared" si="2"/>
        <v>0</v>
      </c>
      <c r="X26" s="115">
        <f>W26*'NEO PU'!H28</f>
        <v>0</v>
      </c>
      <c r="Y26" s="116">
        <f>W26*'NEO PU'!AN28</f>
        <v>0</v>
      </c>
    </row>
    <row r="27" spans="1:25" ht="23.25" customHeight="1" thickBot="1">
      <c r="A27" s="150" t="str">
        <f>'NEO PU'!D29</f>
        <v>NEO-20PU</v>
      </c>
      <c r="B27" s="151">
        <f>'NEO PU'!H29</f>
        <v>4</v>
      </c>
      <c r="C27" s="144" t="str">
        <f>IF('NEO PU'!K29=0," ",'NEO PU'!K29)</f>
        <v xml:space="preserve"> </v>
      </c>
      <c r="D27" s="112"/>
      <c r="E27" s="112" t="str">
        <f>IF('NEO PU'!L29=0," ",'NEO PU'!L29)</f>
        <v xml:space="preserve"> </v>
      </c>
      <c r="F27" s="112"/>
      <c r="G27" s="112" t="str">
        <f>IF('NEO PU'!M29=0," ",'NEO PU'!M29)</f>
        <v xml:space="preserve"> </v>
      </c>
      <c r="H27" s="112"/>
      <c r="I27" s="112" t="str">
        <f>IF('NEO PU'!N29=0," ",'NEO PU'!N29)</f>
        <v xml:space="preserve"> </v>
      </c>
      <c r="J27" s="112"/>
      <c r="K27" s="112" t="str">
        <f>IF('NEO PU'!O29=0," ",'NEO PU'!O29)</f>
        <v xml:space="preserve"> </v>
      </c>
      <c r="L27" s="112"/>
      <c r="M27" s="112" t="str">
        <f>IF('NEO PU'!P29=0," ",'NEO PU'!P29)</f>
        <v xml:space="preserve"> </v>
      </c>
      <c r="N27" s="112"/>
      <c r="O27" s="112" t="str">
        <f>IF('NEO PU'!Q29=0," ",'NEO PU'!Q29)</f>
        <v xml:space="preserve"> </v>
      </c>
      <c r="P27" s="112"/>
      <c r="Q27" s="112" t="str">
        <f>IF('NEO PU'!R29=0," ",'NEO PU'!R29)</f>
        <v xml:space="preserve"> </v>
      </c>
      <c r="R27" s="265"/>
      <c r="S27" s="266" t="str">
        <f>IF('NEO PU'!S29=0," ",'NEO PU'!S29)</f>
        <v xml:space="preserve"> </v>
      </c>
      <c r="T27" s="266"/>
      <c r="U27" s="268" t="str">
        <f>IF('NEO PU'!T29=0," ",'NEO PU'!T29)</f>
        <v xml:space="preserve"> </v>
      </c>
      <c r="V27" s="267"/>
      <c r="W27" s="114">
        <f t="shared" si="2"/>
        <v>0</v>
      </c>
      <c r="X27" s="115">
        <f>W27*'NEO PU'!H29</f>
        <v>0</v>
      </c>
      <c r="Y27" s="116">
        <f>W27*'NEO PU'!AN29</f>
        <v>0</v>
      </c>
    </row>
    <row r="28" spans="1:25" ht="23.25" customHeight="1" thickBot="1">
      <c r="A28" s="150" t="str">
        <f>'NEO PU'!D30</f>
        <v>NEO-22PU</v>
      </c>
      <c r="B28" s="151">
        <f>'NEO PU'!H30</f>
        <v>4</v>
      </c>
      <c r="C28" s="144" t="str">
        <f>IF('NEO PU'!K30=0," ",'NEO PU'!K30)</f>
        <v xml:space="preserve"> </v>
      </c>
      <c r="D28" s="112"/>
      <c r="E28" s="112" t="str">
        <f>IF('NEO PU'!L30=0," ",'NEO PU'!L30)</f>
        <v xml:space="preserve"> </v>
      </c>
      <c r="F28" s="112"/>
      <c r="G28" s="112" t="str">
        <f>IF('NEO PU'!M30=0," ",'NEO PU'!M30)</f>
        <v xml:space="preserve"> </v>
      </c>
      <c r="H28" s="112"/>
      <c r="I28" s="112" t="str">
        <f>IF('NEO PU'!N30=0," ",'NEO PU'!N30)</f>
        <v xml:space="preserve"> </v>
      </c>
      <c r="J28" s="112"/>
      <c r="K28" s="112" t="str">
        <f>IF('NEO PU'!O30=0," ",'NEO PU'!O30)</f>
        <v xml:space="preserve"> </v>
      </c>
      <c r="L28" s="112"/>
      <c r="M28" s="112" t="str">
        <f>IF('NEO PU'!P30=0," ",'NEO PU'!P30)</f>
        <v xml:space="preserve"> </v>
      </c>
      <c r="N28" s="112"/>
      <c r="O28" s="112" t="str">
        <f>IF('NEO PU'!Q30=0," ",'NEO PU'!Q30)</f>
        <v xml:space="preserve"> </v>
      </c>
      <c r="P28" s="112"/>
      <c r="Q28" s="112" t="str">
        <f>IF('NEO PU'!R30=0," ",'NEO PU'!R30)</f>
        <v xml:space="preserve"> </v>
      </c>
      <c r="R28" s="265"/>
      <c r="S28" s="266" t="str">
        <f>IF('NEO PU'!S30=0," ",'NEO PU'!S30)</f>
        <v xml:space="preserve"> </v>
      </c>
      <c r="T28" s="266"/>
      <c r="U28" s="268" t="str">
        <f>IF('NEO PU'!T30=0," ",'NEO PU'!T30)</f>
        <v xml:space="preserve"> </v>
      </c>
      <c r="V28" s="267"/>
      <c r="W28" s="114">
        <f t="shared" si="2"/>
        <v>0</v>
      </c>
      <c r="X28" s="115">
        <f>W28*'NEO PU'!H30</f>
        <v>0</v>
      </c>
      <c r="Y28" s="116">
        <f>W28*'NEO PU'!AN30</f>
        <v>0</v>
      </c>
    </row>
    <row r="29" spans="1:25" ht="23.25" customHeight="1" thickBot="1">
      <c r="A29" s="150" t="str">
        <f>'NEO PU'!D31</f>
        <v>NEO-24PU</v>
      </c>
      <c r="B29" s="151">
        <f>'NEO PU'!H31</f>
        <v>4</v>
      </c>
      <c r="C29" s="144" t="str">
        <f>IF('NEO PU'!K31=0," ",'NEO PU'!K31)</f>
        <v xml:space="preserve"> </v>
      </c>
      <c r="D29" s="112"/>
      <c r="E29" s="112" t="str">
        <f>IF('NEO PU'!L31=0," ",'NEO PU'!L31)</f>
        <v xml:space="preserve"> </v>
      </c>
      <c r="F29" s="112"/>
      <c r="G29" s="112" t="str">
        <f>IF('NEO PU'!M31=0," ",'NEO PU'!M31)</f>
        <v xml:space="preserve"> </v>
      </c>
      <c r="H29" s="112"/>
      <c r="I29" s="112" t="str">
        <f>IF('NEO PU'!N31=0," ",'NEO PU'!N31)</f>
        <v xml:space="preserve"> </v>
      </c>
      <c r="J29" s="112"/>
      <c r="K29" s="112" t="str">
        <f>IF('NEO PU'!O31=0," ",'NEO PU'!O31)</f>
        <v xml:space="preserve"> </v>
      </c>
      <c r="L29" s="112"/>
      <c r="M29" s="112" t="str">
        <f>IF('NEO PU'!P31=0," ",'NEO PU'!P31)</f>
        <v xml:space="preserve"> </v>
      </c>
      <c r="N29" s="112"/>
      <c r="O29" s="112" t="str">
        <f>IF('NEO PU'!Q31=0," ",'NEO PU'!Q31)</f>
        <v xml:space="preserve"> </v>
      </c>
      <c r="P29" s="112"/>
      <c r="Q29" s="112" t="str">
        <f>IF('NEO PU'!R31=0," ",'NEO PU'!R31)</f>
        <v xml:space="preserve"> </v>
      </c>
      <c r="R29" s="265"/>
      <c r="S29" s="266" t="str">
        <f>IF('NEO PU'!S31=0," ",'NEO PU'!S31)</f>
        <v xml:space="preserve"> </v>
      </c>
      <c r="T29" s="266"/>
      <c r="U29" s="268" t="str">
        <f>IF('NEO PU'!T31=0," ",'NEO PU'!T31)</f>
        <v xml:space="preserve"> </v>
      </c>
      <c r="V29" s="267"/>
      <c r="W29" s="114">
        <f t="shared" si="2"/>
        <v>0</v>
      </c>
      <c r="X29" s="115">
        <f>W29*'NEO PU'!H31</f>
        <v>0</v>
      </c>
      <c r="Y29" s="116">
        <f>W29*'NEO PU'!AN31</f>
        <v>0</v>
      </c>
    </row>
    <row r="30" spans="1:25" ht="23.25" customHeight="1" thickBot="1">
      <c r="A30" s="150" t="str">
        <f>'NEO PU'!D32</f>
        <v>NEO-26PU</v>
      </c>
      <c r="B30" s="151">
        <f>'NEO PU'!H32</f>
        <v>6</v>
      </c>
      <c r="C30" s="144" t="str">
        <f>IF('NEO PU'!K32=0," ",'NEO PU'!K32)</f>
        <v xml:space="preserve"> </v>
      </c>
      <c r="D30" s="112"/>
      <c r="E30" s="112" t="str">
        <f>IF('NEO PU'!L32=0," ",'NEO PU'!L32)</f>
        <v xml:space="preserve"> </v>
      </c>
      <c r="F30" s="112"/>
      <c r="G30" s="112" t="str">
        <f>IF('NEO PU'!M32=0," ",'NEO PU'!M32)</f>
        <v xml:space="preserve"> </v>
      </c>
      <c r="H30" s="112"/>
      <c r="I30" s="112" t="str">
        <f>IF('NEO PU'!N32=0," ",'NEO PU'!N32)</f>
        <v xml:space="preserve"> </v>
      </c>
      <c r="J30" s="112"/>
      <c r="K30" s="112" t="str">
        <f>IF('NEO PU'!O32=0," ",'NEO PU'!O32)</f>
        <v xml:space="preserve"> </v>
      </c>
      <c r="L30" s="112"/>
      <c r="M30" s="112" t="str">
        <f>IF('NEO PU'!P32=0," ",'NEO PU'!P32)</f>
        <v xml:space="preserve"> </v>
      </c>
      <c r="N30" s="112"/>
      <c r="O30" s="112" t="str">
        <f>IF('NEO PU'!Q32=0," ",'NEO PU'!Q32)</f>
        <v xml:space="preserve"> </v>
      </c>
      <c r="P30" s="112"/>
      <c r="Q30" s="112" t="str">
        <f>IF('NEO PU'!R32=0," ",'NEO PU'!R32)</f>
        <v xml:space="preserve"> </v>
      </c>
      <c r="R30" s="265"/>
      <c r="S30" s="266" t="str">
        <f>IF('NEO PU'!S32=0," ",'NEO PU'!S32)</f>
        <v xml:space="preserve"> </v>
      </c>
      <c r="T30" s="266"/>
      <c r="U30" s="268" t="str">
        <f>IF('NEO PU'!T32=0," ",'NEO PU'!T32)</f>
        <v xml:space="preserve"> </v>
      </c>
      <c r="V30" s="267"/>
      <c r="W30" s="114">
        <f t="shared" si="2"/>
        <v>0</v>
      </c>
      <c r="X30" s="115">
        <f>W30*'NEO PU'!H32</f>
        <v>0</v>
      </c>
      <c r="Y30" s="116">
        <f>W30*'NEO PU'!AN32</f>
        <v>0</v>
      </c>
    </row>
    <row r="31" spans="1:25" ht="23.25" customHeight="1" thickBot="1">
      <c r="A31" s="150" t="str">
        <f>'NEO PU'!D33</f>
        <v>NEO-28PU</v>
      </c>
      <c r="B31" s="151">
        <f>'NEO PU'!H33</f>
        <v>8</v>
      </c>
      <c r="C31" s="144" t="str">
        <f>IF('NEO PU'!K33=0," ",'NEO PU'!K33)</f>
        <v xml:space="preserve"> </v>
      </c>
      <c r="D31" s="112"/>
      <c r="E31" s="112" t="str">
        <f>IF('NEO PU'!L33=0," ",'NEO PU'!L33)</f>
        <v xml:space="preserve"> </v>
      </c>
      <c r="F31" s="112"/>
      <c r="G31" s="112" t="str">
        <f>IF('NEO PU'!M33=0," ",'NEO PU'!M33)</f>
        <v xml:space="preserve"> </v>
      </c>
      <c r="H31" s="112"/>
      <c r="I31" s="112" t="str">
        <f>IF('NEO PU'!N33=0," ",'NEO PU'!N33)</f>
        <v xml:space="preserve"> </v>
      </c>
      <c r="J31" s="112"/>
      <c r="K31" s="112" t="str">
        <f>IF('NEO PU'!O33=0," ",'NEO PU'!O33)</f>
        <v xml:space="preserve"> </v>
      </c>
      <c r="L31" s="112"/>
      <c r="M31" s="112" t="str">
        <f>IF('NEO PU'!P33=0," ",'NEO PU'!P33)</f>
        <v xml:space="preserve"> </v>
      </c>
      <c r="N31" s="112"/>
      <c r="O31" s="112" t="str">
        <f>IF('NEO PU'!Q33=0," ",'NEO PU'!Q33)</f>
        <v xml:space="preserve"> </v>
      </c>
      <c r="P31" s="112"/>
      <c r="Q31" s="112" t="str">
        <f>IF('NEO PU'!R33=0," ",'NEO PU'!R33)</f>
        <v xml:space="preserve"> </v>
      </c>
      <c r="R31" s="265"/>
      <c r="S31" s="266" t="str">
        <f>IF('NEO PU'!S33=0," ",'NEO PU'!S33)</f>
        <v xml:space="preserve"> </v>
      </c>
      <c r="T31" s="266"/>
      <c r="U31" s="268" t="str">
        <f>IF('NEO PU'!T33=0," ",'NEO PU'!T33)</f>
        <v xml:space="preserve"> </v>
      </c>
      <c r="V31" s="267"/>
      <c r="W31" s="114">
        <f t="shared" si="2"/>
        <v>0</v>
      </c>
      <c r="X31" s="115">
        <f>W31*'NEO PU'!H33</f>
        <v>0</v>
      </c>
      <c r="Y31" s="116">
        <f>W31*'NEO PU'!AN33</f>
        <v>0</v>
      </c>
    </row>
    <row r="32" spans="1:25" ht="23.25" customHeight="1" thickBot="1">
      <c r="A32" s="150" t="str">
        <f>'NEO PU'!D34</f>
        <v>NEO-30PU</v>
      </c>
      <c r="B32" s="151">
        <f>'NEO PU'!H34</f>
        <v>8</v>
      </c>
      <c r="C32" s="144" t="str">
        <f>IF('NEO PU'!K34=0," ",'NEO PU'!K34)</f>
        <v xml:space="preserve"> </v>
      </c>
      <c r="D32" s="112"/>
      <c r="E32" s="112" t="str">
        <f>IF('NEO PU'!L34=0," ",'NEO PU'!L34)</f>
        <v xml:space="preserve"> </v>
      </c>
      <c r="F32" s="112"/>
      <c r="G32" s="112" t="str">
        <f>IF('NEO PU'!M34=0," ",'NEO PU'!M34)</f>
        <v xml:space="preserve"> </v>
      </c>
      <c r="H32" s="112"/>
      <c r="I32" s="112" t="str">
        <f>IF('NEO PU'!N34=0," ",'NEO PU'!N34)</f>
        <v xml:space="preserve"> </v>
      </c>
      <c r="J32" s="112"/>
      <c r="K32" s="112" t="str">
        <f>IF('NEO PU'!O34=0," ",'NEO PU'!O34)</f>
        <v xml:space="preserve"> </v>
      </c>
      <c r="L32" s="112"/>
      <c r="M32" s="112" t="str">
        <f>IF('NEO PU'!P34=0," ",'NEO PU'!P34)</f>
        <v xml:space="preserve"> </v>
      </c>
      <c r="N32" s="112"/>
      <c r="O32" s="112" t="str">
        <f>IF('NEO PU'!Q34=0," ",'NEO PU'!Q34)</f>
        <v xml:space="preserve"> </v>
      </c>
      <c r="P32" s="112"/>
      <c r="Q32" s="112" t="str">
        <f>IF('NEO PU'!R34=0," ",'NEO PU'!R34)</f>
        <v xml:space="preserve"> </v>
      </c>
      <c r="R32" s="265"/>
      <c r="S32" s="266" t="str">
        <f>IF('NEO PU'!S34=0," ",'NEO PU'!S34)</f>
        <v xml:space="preserve"> </v>
      </c>
      <c r="T32" s="266"/>
      <c r="U32" s="268" t="str">
        <f>IF('NEO PU'!T34=0," ",'NEO PU'!T34)</f>
        <v xml:space="preserve"> </v>
      </c>
      <c r="V32" s="267"/>
      <c r="W32" s="114">
        <f t="shared" si="2"/>
        <v>0</v>
      </c>
      <c r="X32" s="115">
        <f>W32*'NEO PU'!H34</f>
        <v>0</v>
      </c>
      <c r="Y32" s="116">
        <f>W32*'NEO PU'!AN34</f>
        <v>0</v>
      </c>
    </row>
    <row r="33" spans="1:25" ht="23.25" customHeight="1" thickBot="1">
      <c r="A33" s="150" t="str">
        <f>'NEO PU'!D35</f>
        <v>NEO-32PU</v>
      </c>
      <c r="B33" s="151">
        <f>'NEO PU'!H35</f>
        <v>10</v>
      </c>
      <c r="C33" s="144" t="str">
        <f>IF('NEO PU'!K35=0," ",'NEO PU'!K35)</f>
        <v xml:space="preserve"> </v>
      </c>
      <c r="D33" s="112"/>
      <c r="E33" s="112" t="str">
        <f>IF('NEO PU'!L35=0," ",'NEO PU'!L35)</f>
        <v xml:space="preserve"> </v>
      </c>
      <c r="F33" s="112"/>
      <c r="G33" s="112" t="str">
        <f>IF('NEO PU'!M35=0," ",'NEO PU'!M35)</f>
        <v xml:space="preserve"> </v>
      </c>
      <c r="H33" s="112"/>
      <c r="I33" s="112" t="str">
        <f>IF('NEO PU'!N35=0," ",'NEO PU'!N35)</f>
        <v xml:space="preserve"> </v>
      </c>
      <c r="J33" s="112"/>
      <c r="K33" s="112" t="str">
        <f>IF('NEO PU'!O35=0," ",'NEO PU'!O35)</f>
        <v xml:space="preserve"> </v>
      </c>
      <c r="L33" s="112"/>
      <c r="M33" s="112" t="str">
        <f>IF('NEO PU'!P35=0," ",'NEO PU'!P35)</f>
        <v xml:space="preserve"> </v>
      </c>
      <c r="N33" s="112"/>
      <c r="O33" s="112" t="str">
        <f>IF('NEO PU'!Q35=0," ",'NEO PU'!Q35)</f>
        <v xml:space="preserve"> </v>
      </c>
      <c r="P33" s="112"/>
      <c r="Q33" s="112" t="str">
        <f>IF('NEO PU'!R35=0," ",'NEO PU'!R35)</f>
        <v xml:space="preserve"> </v>
      </c>
      <c r="R33" s="265"/>
      <c r="S33" s="266" t="str">
        <f>IF('NEO PU'!S35=0," ",'NEO PU'!S35)</f>
        <v xml:space="preserve"> </v>
      </c>
      <c r="T33" s="266"/>
      <c r="U33" s="268" t="str">
        <f>IF('NEO PU'!T35=0," ",'NEO PU'!T35)</f>
        <v xml:space="preserve"> </v>
      </c>
      <c r="V33" s="267"/>
      <c r="W33" s="114">
        <f t="shared" si="2"/>
        <v>0</v>
      </c>
      <c r="X33" s="115">
        <f>W33*'NEO PU'!H35</f>
        <v>0</v>
      </c>
      <c r="Y33" s="116">
        <f>W33*'NEO PU'!AN35</f>
        <v>0</v>
      </c>
    </row>
    <row r="34" spans="1:25" ht="23.25" customHeight="1" thickBot="1">
      <c r="A34" s="150" t="str">
        <f>'NEO PU'!D36</f>
        <v>NEO-34PU</v>
      </c>
      <c r="B34" s="151">
        <f>'NEO PU'!H36</f>
        <v>10</v>
      </c>
      <c r="C34" s="144" t="str">
        <f>IF('NEO PU'!K36=0," ",'NEO PU'!K36)</f>
        <v xml:space="preserve"> </v>
      </c>
      <c r="D34" s="112"/>
      <c r="E34" s="112" t="str">
        <f>IF('NEO PU'!L36=0," ",'NEO PU'!L36)</f>
        <v xml:space="preserve"> </v>
      </c>
      <c r="F34" s="112"/>
      <c r="G34" s="112" t="str">
        <f>IF('NEO PU'!M36=0," ",'NEO PU'!M36)</f>
        <v xml:space="preserve"> </v>
      </c>
      <c r="H34" s="112"/>
      <c r="I34" s="112" t="str">
        <f>IF('NEO PU'!N36=0," ",'NEO PU'!N36)</f>
        <v xml:space="preserve"> </v>
      </c>
      <c r="J34" s="112"/>
      <c r="K34" s="112" t="str">
        <f>IF('NEO PU'!O36=0," ",'NEO PU'!O36)</f>
        <v xml:space="preserve"> </v>
      </c>
      <c r="L34" s="112"/>
      <c r="M34" s="112" t="str">
        <f>IF('NEO PU'!P36=0," ",'NEO PU'!P36)</f>
        <v xml:space="preserve"> </v>
      </c>
      <c r="N34" s="112"/>
      <c r="O34" s="112" t="str">
        <f>IF('NEO PU'!Q36=0," ",'NEO PU'!Q36)</f>
        <v xml:space="preserve"> </v>
      </c>
      <c r="P34" s="112"/>
      <c r="Q34" s="112" t="str">
        <f>IF('NEO PU'!R36=0," ",'NEO PU'!R36)</f>
        <v xml:space="preserve"> </v>
      </c>
      <c r="R34" s="265"/>
      <c r="S34" s="266" t="str">
        <f>IF('NEO PU'!S36=0," ",'NEO PU'!S36)</f>
        <v xml:space="preserve"> </v>
      </c>
      <c r="T34" s="266"/>
      <c r="U34" s="268" t="str">
        <f>IF('NEO PU'!T36=0," ",'NEO PU'!T36)</f>
        <v xml:space="preserve"> </v>
      </c>
      <c r="V34" s="267"/>
      <c r="W34" s="114">
        <f t="shared" si="2"/>
        <v>0</v>
      </c>
      <c r="X34" s="115">
        <f>W34*'NEO PU'!H36</f>
        <v>0</v>
      </c>
      <c r="Y34" s="116">
        <f>W34*'NEO PU'!AN36</f>
        <v>0</v>
      </c>
    </row>
    <row r="35" spans="1:25" ht="23.25" customHeight="1" thickBot="1">
      <c r="A35" s="150" t="str">
        <f>'NEO PU'!D37</f>
        <v>NEO-36PU</v>
      </c>
      <c r="B35" s="151">
        <f>'NEO PU'!H37</f>
        <v>12</v>
      </c>
      <c r="C35" s="144" t="str">
        <f>IF('NEO PU'!K37=0," ",'NEO PU'!K37)</f>
        <v xml:space="preserve"> </v>
      </c>
      <c r="D35" s="112"/>
      <c r="E35" s="112" t="str">
        <f>IF('NEO PU'!L37=0," ",'NEO PU'!L37)</f>
        <v xml:space="preserve"> </v>
      </c>
      <c r="F35" s="112"/>
      <c r="G35" s="112" t="str">
        <f>IF('NEO PU'!M37=0," ",'NEO PU'!M37)</f>
        <v xml:space="preserve"> </v>
      </c>
      <c r="H35" s="112"/>
      <c r="I35" s="112" t="str">
        <f>IF('NEO PU'!N37=0," ",'NEO PU'!N37)</f>
        <v xml:space="preserve"> </v>
      </c>
      <c r="J35" s="112"/>
      <c r="K35" s="112" t="str">
        <f>IF('NEO PU'!O37=0," ",'NEO PU'!O37)</f>
        <v xml:space="preserve"> </v>
      </c>
      <c r="L35" s="112"/>
      <c r="M35" s="112" t="str">
        <f>IF('NEO PU'!P37=0," ",'NEO PU'!P37)</f>
        <v xml:space="preserve"> </v>
      </c>
      <c r="N35" s="112"/>
      <c r="O35" s="112" t="str">
        <f>IF('NEO PU'!Q37=0," ",'NEO PU'!Q37)</f>
        <v xml:space="preserve"> </v>
      </c>
      <c r="P35" s="112"/>
      <c r="Q35" s="112" t="str">
        <f>IF('NEO PU'!R37=0," ",'NEO PU'!R37)</f>
        <v xml:space="preserve"> </v>
      </c>
      <c r="R35" s="265"/>
      <c r="S35" s="266" t="str">
        <f>IF('NEO PU'!S37=0," ",'NEO PU'!S37)</f>
        <v xml:space="preserve"> </v>
      </c>
      <c r="T35" s="266"/>
      <c r="U35" s="268" t="str">
        <f>IF('NEO PU'!T37=0," ",'NEO PU'!T37)</f>
        <v xml:space="preserve"> </v>
      </c>
      <c r="V35" s="267"/>
      <c r="W35" s="114">
        <f t="shared" si="2"/>
        <v>0</v>
      </c>
      <c r="X35" s="115">
        <f>W35*'NEO PU'!H37</f>
        <v>0</v>
      </c>
      <c r="Y35" s="116">
        <f>W35*'NEO PU'!AN37</f>
        <v>0</v>
      </c>
    </row>
    <row r="36" spans="1:25" ht="23.25" customHeight="1" thickBot="1">
      <c r="A36" s="150" t="str">
        <f>'NEO PU'!D38</f>
        <v>NEO-38PU</v>
      </c>
      <c r="B36" s="151">
        <f>'NEO PU'!H38</f>
        <v>12</v>
      </c>
      <c r="C36" s="144" t="str">
        <f>IF('NEO PU'!K38=0," ",'NEO PU'!K38)</f>
        <v xml:space="preserve"> </v>
      </c>
      <c r="D36" s="112"/>
      <c r="E36" s="112" t="str">
        <f>IF('NEO PU'!L38=0," ",'NEO PU'!L38)</f>
        <v xml:space="preserve"> </v>
      </c>
      <c r="F36" s="112"/>
      <c r="G36" s="112" t="str">
        <f>IF('NEO PU'!M38=0," ",'NEO PU'!M38)</f>
        <v xml:space="preserve"> </v>
      </c>
      <c r="H36" s="112"/>
      <c r="I36" s="112" t="str">
        <f>IF('NEO PU'!N38=0," ",'NEO PU'!N38)</f>
        <v xml:space="preserve"> </v>
      </c>
      <c r="J36" s="112"/>
      <c r="K36" s="112" t="str">
        <f>IF('NEO PU'!O38=0," ",'NEO PU'!O38)</f>
        <v xml:space="preserve"> </v>
      </c>
      <c r="L36" s="112"/>
      <c r="M36" s="112" t="str">
        <f>IF('NEO PU'!P38=0," ",'NEO PU'!P38)</f>
        <v xml:space="preserve"> </v>
      </c>
      <c r="N36" s="112"/>
      <c r="O36" s="112" t="str">
        <f>IF('NEO PU'!Q38=0," ",'NEO PU'!Q38)</f>
        <v xml:space="preserve"> </v>
      </c>
      <c r="P36" s="112"/>
      <c r="Q36" s="112" t="str">
        <f>IF('NEO PU'!R38=0," ",'NEO PU'!R38)</f>
        <v xml:space="preserve"> </v>
      </c>
      <c r="R36" s="265"/>
      <c r="S36" s="266" t="str">
        <f>IF('NEO PU'!S38=0," ",'NEO PU'!S38)</f>
        <v xml:space="preserve"> </v>
      </c>
      <c r="T36" s="266"/>
      <c r="U36" s="268" t="str">
        <f>IF('NEO PU'!T38=0," ",'NEO PU'!T38)</f>
        <v xml:space="preserve"> </v>
      </c>
      <c r="V36" s="267"/>
      <c r="W36" s="114">
        <f t="shared" si="2"/>
        <v>0</v>
      </c>
      <c r="X36" s="115">
        <f>W36*'NEO PU'!H38</f>
        <v>0</v>
      </c>
      <c r="Y36" s="116">
        <f>W36*'NEO PU'!AN38</f>
        <v>0</v>
      </c>
    </row>
    <row r="37" spans="1:25" ht="23.25" customHeight="1" thickBot="1">
      <c r="A37" s="150" t="str">
        <f>'NEO PU'!D39</f>
        <v>NEO-41PU</v>
      </c>
      <c r="B37" s="151">
        <f>'NEO PU'!H39</f>
        <v>22</v>
      </c>
      <c r="C37" s="144" t="str">
        <f>IF('NEO PU'!K39=0," ",'NEO PU'!K39)</f>
        <v xml:space="preserve"> </v>
      </c>
      <c r="D37" s="112"/>
      <c r="E37" s="112" t="str">
        <f>IF('NEO PU'!L39=0," ",'NEO PU'!L39)</f>
        <v xml:space="preserve"> </v>
      </c>
      <c r="F37" s="112"/>
      <c r="G37" s="112" t="str">
        <f>IF('NEO PU'!M39=0," ",'NEO PU'!M39)</f>
        <v xml:space="preserve"> </v>
      </c>
      <c r="H37" s="112"/>
      <c r="I37" s="112" t="str">
        <f>IF('NEO PU'!N39=0," ",'NEO PU'!N39)</f>
        <v xml:space="preserve"> </v>
      </c>
      <c r="J37" s="112"/>
      <c r="K37" s="112" t="str">
        <f>IF('NEO PU'!O39=0," ",'NEO PU'!O39)</f>
        <v xml:space="preserve"> </v>
      </c>
      <c r="L37" s="112"/>
      <c r="M37" s="112" t="str">
        <f>IF('NEO PU'!P39=0," ",'NEO PU'!P39)</f>
        <v xml:space="preserve"> </v>
      </c>
      <c r="N37" s="112"/>
      <c r="O37" s="112" t="str">
        <f>IF('NEO PU'!Q39=0," ",'NEO PU'!Q39)</f>
        <v xml:space="preserve"> </v>
      </c>
      <c r="P37" s="112"/>
      <c r="Q37" s="112" t="str">
        <f>IF('NEO PU'!R39=0," ",'NEO PU'!R39)</f>
        <v xml:space="preserve"> </v>
      </c>
      <c r="R37" s="265"/>
      <c r="S37" s="266" t="str">
        <f>IF('NEO PU'!S39=0," ",'NEO PU'!S39)</f>
        <v xml:space="preserve"> </v>
      </c>
      <c r="T37" s="266"/>
      <c r="U37" s="268" t="str">
        <f>IF('NEO PU'!T39=0," ",'NEO PU'!T39)</f>
        <v xml:space="preserve"> </v>
      </c>
      <c r="V37" s="267"/>
      <c r="W37" s="114">
        <f t="shared" si="2"/>
        <v>0</v>
      </c>
      <c r="X37" s="115">
        <f>W37*'NEO PU'!H39</f>
        <v>0</v>
      </c>
      <c r="Y37" s="116">
        <f>W37*'NEO PU'!AN39</f>
        <v>0</v>
      </c>
    </row>
    <row r="38" spans="1:25" ht="23.25" customHeight="1" thickBot="1">
      <c r="A38" s="150" t="str">
        <f>'NEO PU'!D40</f>
        <v>NEO-42PU</v>
      </c>
      <c r="B38" s="151">
        <f>'NEO PU'!H40</f>
        <v>12</v>
      </c>
      <c r="C38" s="144" t="str">
        <f>IF('NEO PU'!K40=0," ",'NEO PU'!K40)</f>
        <v xml:space="preserve"> </v>
      </c>
      <c r="D38" s="112"/>
      <c r="E38" s="112" t="str">
        <f>IF('NEO PU'!L40=0," ",'NEO PU'!L40)</f>
        <v xml:space="preserve"> </v>
      </c>
      <c r="F38" s="112"/>
      <c r="G38" s="112" t="str">
        <f>IF('NEO PU'!M40=0," ",'NEO PU'!M40)</f>
        <v xml:space="preserve"> </v>
      </c>
      <c r="H38" s="112"/>
      <c r="I38" s="112" t="str">
        <f>IF('NEO PU'!N40=0," ",'NEO PU'!N40)</f>
        <v xml:space="preserve"> </v>
      </c>
      <c r="J38" s="112"/>
      <c r="K38" s="112" t="str">
        <f>IF('NEO PU'!O40=0," ",'NEO PU'!O40)</f>
        <v xml:space="preserve"> </v>
      </c>
      <c r="L38" s="112"/>
      <c r="M38" s="112" t="str">
        <f>IF('NEO PU'!P40=0," ",'NEO PU'!P40)</f>
        <v xml:space="preserve"> </v>
      </c>
      <c r="N38" s="112"/>
      <c r="O38" s="112" t="str">
        <f>IF('NEO PU'!Q40=0," ",'NEO PU'!Q40)</f>
        <v xml:space="preserve"> </v>
      </c>
      <c r="P38" s="112"/>
      <c r="Q38" s="112" t="str">
        <f>IF('NEO PU'!R40=0," ",'NEO PU'!R40)</f>
        <v xml:space="preserve"> </v>
      </c>
      <c r="R38" s="265"/>
      <c r="S38" s="266" t="str">
        <f>IF('NEO PU'!S40=0," ",'NEO PU'!S40)</f>
        <v xml:space="preserve"> </v>
      </c>
      <c r="T38" s="266"/>
      <c r="U38" s="268" t="str">
        <f>IF('NEO PU'!T40=0," ",'NEO PU'!T40)</f>
        <v xml:space="preserve"> </v>
      </c>
      <c r="V38" s="267"/>
      <c r="W38" s="114">
        <f t="shared" si="2"/>
        <v>0</v>
      </c>
      <c r="X38" s="115">
        <f>W38*'NEO PU'!H40</f>
        <v>0</v>
      </c>
      <c r="Y38" s="116">
        <f>W38*'NEO PU'!AN40</f>
        <v>0</v>
      </c>
    </row>
    <row r="39" spans="1:25" ht="23.25" customHeight="1" thickBot="1">
      <c r="A39" s="150" t="str">
        <f>'NEO PU'!D41</f>
        <v>NEO-43PU</v>
      </c>
      <c r="B39" s="151">
        <f>'NEO PU'!H41</f>
        <v>12</v>
      </c>
      <c r="C39" s="144" t="str">
        <f>IF('NEO PU'!K41=0," ",'NEO PU'!K41)</f>
        <v xml:space="preserve"> </v>
      </c>
      <c r="D39" s="112"/>
      <c r="E39" s="112" t="str">
        <f>IF('NEO PU'!L41=0," ",'NEO PU'!L41)</f>
        <v xml:space="preserve"> </v>
      </c>
      <c r="F39" s="112"/>
      <c r="G39" s="112" t="str">
        <f>IF('NEO PU'!M41=0," ",'NEO PU'!M41)</f>
        <v xml:space="preserve"> </v>
      </c>
      <c r="H39" s="112"/>
      <c r="I39" s="112" t="str">
        <f>IF('NEO PU'!N41=0," ",'NEO PU'!N41)</f>
        <v xml:space="preserve"> </v>
      </c>
      <c r="J39" s="112"/>
      <c r="K39" s="112" t="str">
        <f>IF('NEO PU'!O41=0," ",'NEO PU'!O41)</f>
        <v xml:space="preserve"> </v>
      </c>
      <c r="L39" s="112"/>
      <c r="M39" s="112" t="str">
        <f>IF('NEO PU'!P41=0," ",'NEO PU'!P41)</f>
        <v xml:space="preserve"> </v>
      </c>
      <c r="N39" s="112"/>
      <c r="O39" s="112" t="str">
        <f>IF('NEO PU'!Q41=0," ",'NEO PU'!Q41)</f>
        <v xml:space="preserve"> </v>
      </c>
      <c r="P39" s="112"/>
      <c r="Q39" s="112" t="str">
        <f>IF('NEO PU'!R41=0," ",'NEO PU'!R41)</f>
        <v xml:space="preserve"> </v>
      </c>
      <c r="R39" s="265"/>
      <c r="S39" s="266" t="str">
        <f>IF('NEO PU'!S41=0," ",'NEO PU'!S41)</f>
        <v xml:space="preserve"> </v>
      </c>
      <c r="T39" s="266"/>
      <c r="U39" s="268" t="str">
        <f>IF('NEO PU'!T41=0," ",'NEO PU'!T41)</f>
        <v xml:space="preserve"> </v>
      </c>
      <c r="V39" s="267"/>
      <c r="W39" s="114">
        <f t="shared" si="2"/>
        <v>0</v>
      </c>
      <c r="X39" s="115">
        <f>W39*'NEO PU'!H41</f>
        <v>0</v>
      </c>
      <c r="Y39" s="116">
        <f>W39*'NEO PU'!AN41</f>
        <v>0</v>
      </c>
    </row>
    <row r="40" spans="1:25" ht="23.25" customHeight="1" thickBot="1">
      <c r="A40" s="150" t="str">
        <f>'NEO PU'!D42</f>
        <v>NEO-44PU</v>
      </c>
      <c r="B40" s="151">
        <f>'NEO PU'!H42</f>
        <v>12</v>
      </c>
      <c r="C40" s="144" t="str">
        <f>IF('NEO PU'!K42=0," ",'NEO PU'!K42)</f>
        <v xml:space="preserve"> </v>
      </c>
      <c r="D40" s="112"/>
      <c r="E40" s="112" t="str">
        <f>IF('NEO PU'!L42=0," ",'NEO PU'!L42)</f>
        <v xml:space="preserve"> </v>
      </c>
      <c r="F40" s="112"/>
      <c r="G40" s="112" t="str">
        <f>IF('NEO PU'!M42=0," ",'NEO PU'!M42)</f>
        <v xml:space="preserve"> </v>
      </c>
      <c r="H40" s="112"/>
      <c r="I40" s="112" t="str">
        <f>IF('NEO PU'!N42=0," ",'NEO PU'!N42)</f>
        <v xml:space="preserve"> </v>
      </c>
      <c r="J40" s="112"/>
      <c r="K40" s="112" t="str">
        <f>IF('NEO PU'!O42=0," ",'NEO PU'!O42)</f>
        <v xml:space="preserve"> </v>
      </c>
      <c r="L40" s="112"/>
      <c r="M40" s="112" t="str">
        <f>IF('NEO PU'!P42=0," ",'NEO PU'!P42)</f>
        <v xml:space="preserve"> </v>
      </c>
      <c r="N40" s="112"/>
      <c r="O40" s="112" t="str">
        <f>IF('NEO PU'!Q42=0," ",'NEO PU'!Q42)</f>
        <v xml:space="preserve"> </v>
      </c>
      <c r="P40" s="112"/>
      <c r="Q40" s="112" t="str">
        <f>IF('NEO PU'!R42=0," ",'NEO PU'!R42)</f>
        <v xml:space="preserve"> </v>
      </c>
      <c r="R40" s="265"/>
      <c r="S40" s="266" t="str">
        <f>IF('NEO PU'!S42=0," ",'NEO PU'!S42)</f>
        <v xml:space="preserve"> </v>
      </c>
      <c r="T40" s="266"/>
      <c r="U40" s="268" t="str">
        <f>IF('NEO PU'!T42=0," ",'NEO PU'!T42)</f>
        <v xml:space="preserve"> </v>
      </c>
      <c r="V40" s="267"/>
      <c r="W40" s="114">
        <f t="shared" si="2"/>
        <v>0</v>
      </c>
      <c r="X40" s="115">
        <f>W40*'NEO PU'!H42</f>
        <v>0</v>
      </c>
      <c r="Y40" s="116">
        <f>W40*'NEO PU'!AN42</f>
        <v>0</v>
      </c>
    </row>
    <row r="41" spans="1:25" ht="23.25" customHeight="1" thickBot="1">
      <c r="A41" s="150" t="str">
        <f>'NEO PU'!D43</f>
        <v>NEO-45PU</v>
      </c>
      <c r="B41" s="151">
        <f>'NEO PU'!H43</f>
        <v>10</v>
      </c>
      <c r="C41" s="144" t="str">
        <f>IF('NEO PU'!K43=0," ",'NEO PU'!K43)</f>
        <v xml:space="preserve"> </v>
      </c>
      <c r="D41" s="112"/>
      <c r="E41" s="112" t="str">
        <f>IF('NEO PU'!L43=0," ",'NEO PU'!L43)</f>
        <v xml:space="preserve"> </v>
      </c>
      <c r="F41" s="112"/>
      <c r="G41" s="112" t="str">
        <f>IF('NEO PU'!M43=0," ",'NEO PU'!M43)</f>
        <v xml:space="preserve"> </v>
      </c>
      <c r="H41" s="112"/>
      <c r="I41" s="112" t="str">
        <f>IF('NEO PU'!N43=0," ",'NEO PU'!N43)</f>
        <v xml:space="preserve"> </v>
      </c>
      <c r="J41" s="112"/>
      <c r="K41" s="112" t="str">
        <f>IF('NEO PU'!O43=0," ",'NEO PU'!O43)</f>
        <v xml:space="preserve"> </v>
      </c>
      <c r="L41" s="112"/>
      <c r="M41" s="112" t="str">
        <f>IF('NEO PU'!P43=0," ",'NEO PU'!P43)</f>
        <v xml:space="preserve"> </v>
      </c>
      <c r="N41" s="112"/>
      <c r="O41" s="112" t="str">
        <f>IF('NEO PU'!Q43=0," ",'NEO PU'!Q43)</f>
        <v xml:space="preserve"> </v>
      </c>
      <c r="P41" s="112"/>
      <c r="Q41" s="112" t="str">
        <f>IF('NEO PU'!R43=0," ",'NEO PU'!R43)</f>
        <v xml:space="preserve"> </v>
      </c>
      <c r="R41" s="265"/>
      <c r="S41" s="266" t="str">
        <f>IF('NEO PU'!S43=0," ",'NEO PU'!S43)</f>
        <v xml:space="preserve"> </v>
      </c>
      <c r="T41" s="266"/>
      <c r="U41" s="268" t="str">
        <f>IF('NEO PU'!T43=0," ",'NEO PU'!T43)</f>
        <v xml:space="preserve"> </v>
      </c>
      <c r="V41" s="267"/>
      <c r="W41" s="114">
        <f t="shared" si="2"/>
        <v>0</v>
      </c>
      <c r="X41" s="115">
        <f>W41*'NEO PU'!H43</f>
        <v>0</v>
      </c>
      <c r="Y41" s="116">
        <f>W41*'NEO PU'!AN43</f>
        <v>0</v>
      </c>
    </row>
    <row r="42" spans="1:25" ht="23.25" customHeight="1" thickBot="1">
      <c r="A42" s="150" t="str">
        <f>'NEO PU'!D44</f>
        <v>NEO-46PU</v>
      </c>
      <c r="B42" s="151">
        <f>'NEO PU'!H44</f>
        <v>10</v>
      </c>
      <c r="C42" s="144" t="str">
        <f>IF('NEO PU'!K44=0," ",'NEO PU'!K44)</f>
        <v xml:space="preserve"> </v>
      </c>
      <c r="D42" s="112"/>
      <c r="E42" s="112" t="str">
        <f>IF('NEO PU'!L44=0," ",'NEO PU'!L44)</f>
        <v xml:space="preserve"> </v>
      </c>
      <c r="F42" s="112"/>
      <c r="G42" s="112" t="str">
        <f>IF('NEO PU'!M44=0," ",'NEO PU'!M44)</f>
        <v xml:space="preserve"> </v>
      </c>
      <c r="H42" s="112"/>
      <c r="I42" s="112" t="str">
        <f>IF('NEO PU'!N44=0," ",'NEO PU'!N44)</f>
        <v xml:space="preserve"> </v>
      </c>
      <c r="J42" s="112"/>
      <c r="K42" s="112" t="str">
        <f>IF('NEO PU'!O44=0," ",'NEO PU'!O44)</f>
        <v xml:space="preserve"> </v>
      </c>
      <c r="L42" s="112"/>
      <c r="M42" s="112" t="str">
        <f>IF('NEO PU'!P44=0," ",'NEO PU'!P44)</f>
        <v xml:space="preserve"> </v>
      </c>
      <c r="N42" s="112"/>
      <c r="O42" s="112" t="str">
        <f>IF('NEO PU'!Q44=0," ",'NEO PU'!Q44)</f>
        <v xml:space="preserve"> </v>
      </c>
      <c r="P42" s="112"/>
      <c r="Q42" s="112" t="str">
        <f>IF('NEO PU'!R44=0," ",'NEO PU'!R44)</f>
        <v xml:space="preserve"> </v>
      </c>
      <c r="R42" s="265"/>
      <c r="S42" s="266" t="str">
        <f>IF('NEO PU'!S44=0," ",'NEO PU'!S44)</f>
        <v xml:space="preserve"> </v>
      </c>
      <c r="T42" s="266"/>
      <c r="U42" s="268" t="str">
        <f>IF('NEO PU'!T44=0," ",'NEO PU'!T44)</f>
        <v xml:space="preserve"> </v>
      </c>
      <c r="V42" s="267"/>
      <c r="W42" s="114">
        <f t="shared" si="2"/>
        <v>0</v>
      </c>
      <c r="X42" s="115">
        <f>W42*'NEO PU'!H44</f>
        <v>0</v>
      </c>
      <c r="Y42" s="116">
        <f>W42*'NEO PU'!AN44</f>
        <v>0</v>
      </c>
    </row>
    <row r="43" spans="1:25" ht="23.25" customHeight="1">
      <c r="A43" s="150" t="str">
        <f>'NEO PU'!D45</f>
        <v>NEO-47PU</v>
      </c>
      <c r="B43" s="151">
        <f>'NEO PU'!H45</f>
        <v>8</v>
      </c>
      <c r="C43" s="144" t="str">
        <f>IF('NEO PU'!K45=0," ",'NEO PU'!K45)</f>
        <v xml:space="preserve"> </v>
      </c>
      <c r="D43" s="112"/>
      <c r="E43" s="112" t="str">
        <f>IF('NEO PU'!L45=0," ",'NEO PU'!L45)</f>
        <v xml:space="preserve"> </v>
      </c>
      <c r="F43" s="112"/>
      <c r="G43" s="112" t="str">
        <f>IF('NEO PU'!M45=0," ",'NEO PU'!M45)</f>
        <v xml:space="preserve"> </v>
      </c>
      <c r="H43" s="112"/>
      <c r="I43" s="112" t="str">
        <f>IF('NEO PU'!N45=0," ",'NEO PU'!N45)</f>
        <v xml:space="preserve"> </v>
      </c>
      <c r="J43" s="112"/>
      <c r="K43" s="112" t="str">
        <f>IF('NEO PU'!O45=0," ",'NEO PU'!O45)</f>
        <v xml:space="preserve"> </v>
      </c>
      <c r="L43" s="112"/>
      <c r="M43" s="112" t="str">
        <f>IF('NEO PU'!P45=0," ",'NEO PU'!P45)</f>
        <v xml:space="preserve"> </v>
      </c>
      <c r="N43" s="112"/>
      <c r="O43" s="112" t="str">
        <f>IF('NEO PU'!Q45=0," ",'NEO PU'!Q45)</f>
        <v xml:space="preserve"> </v>
      </c>
      <c r="P43" s="112"/>
      <c r="Q43" s="112" t="str">
        <f>IF('NEO PU'!R45=0," ",'NEO PU'!R45)</f>
        <v xml:space="preserve"> </v>
      </c>
      <c r="R43" s="265"/>
      <c r="S43" s="266" t="str">
        <f>IF('NEO PU'!S45=0," ",'NEO PU'!S45)</f>
        <v xml:space="preserve"> </v>
      </c>
      <c r="T43" s="266"/>
      <c r="U43" s="268" t="str">
        <f>IF('NEO PU'!T45=0," ",'NEO PU'!T45)</f>
        <v xml:space="preserve"> </v>
      </c>
      <c r="V43" s="267"/>
      <c r="W43" s="114">
        <f t="shared" si="2"/>
        <v>0</v>
      </c>
      <c r="X43" s="115">
        <f>W43*'NEO PU'!H45</f>
        <v>0</v>
      </c>
      <c r="Y43" s="116">
        <f>W43*'NEO PU'!AN45</f>
        <v>0</v>
      </c>
    </row>
    <row r="44" spans="1:25" ht="23.25" customHeight="1">
      <c r="A44" s="643" t="s">
        <v>1802</v>
      </c>
      <c r="C44" s="144" t="str">
        <f>IF('NEO PU'!K46=0," ",'NEO PU'!K46)</f>
        <v xml:space="preserve"> </v>
      </c>
      <c r="W44" s="114"/>
      <c r="X44" s="115"/>
      <c r="Y44" s="116"/>
    </row>
    <row r="45" spans="1:25" ht="23.25" customHeight="1">
      <c r="A45" s="79" t="str">
        <f>REDUCTOR!D11</f>
        <v>REDUCTOR-30PU</v>
      </c>
      <c r="B45" s="645">
        <f>REDUCTOR!G11</f>
        <v>30</v>
      </c>
      <c r="C45" s="644" t="str">
        <f>IF(REDUCTOR!J11=0," ",REDUCTOR!J11)</f>
        <v xml:space="preserve"> </v>
      </c>
      <c r="D45" s="144"/>
      <c r="E45" s="144" t="str">
        <f>IF(REDUCTOR!K11=0," ",REDUCTOR!K11)</f>
        <v xml:space="preserve"> </v>
      </c>
      <c r="F45" s="144"/>
      <c r="G45" s="144" t="str">
        <f>IF(REDUCTOR!L11=0," ",REDUCTOR!L11)</f>
        <v xml:space="preserve"> </v>
      </c>
      <c r="H45" s="144"/>
      <c r="I45" s="144" t="str">
        <f>IF(REDUCTOR!M11=0," ",REDUCTOR!M11)</f>
        <v xml:space="preserve"> </v>
      </c>
      <c r="J45" s="144"/>
      <c r="K45" s="144" t="str">
        <f>IF(REDUCTOR!N11=0," ",REDUCTOR!N11)</f>
        <v xml:space="preserve"> </v>
      </c>
      <c r="L45" s="144"/>
      <c r="M45" s="144" t="str">
        <f>IF(REDUCTOR!O11=0," ",REDUCTOR!O11)</f>
        <v xml:space="preserve"> </v>
      </c>
      <c r="N45" s="144"/>
      <c r="O45" s="144" t="str">
        <f>IF(REDUCTOR!P11=0," ",REDUCTOR!P11)</f>
        <v xml:space="preserve"> </v>
      </c>
      <c r="P45" s="144"/>
      <c r="Q45" s="144" t="str">
        <f>IF(REDUCTOR!Q11=0," ",REDUCTOR!Q11)</f>
        <v xml:space="preserve"> </v>
      </c>
      <c r="R45" s="144"/>
      <c r="S45" s="144" t="str">
        <f>IF(REDUCTOR!R11=0," ",REDUCTOR!R11)</f>
        <v xml:space="preserve"> </v>
      </c>
      <c r="T45" s="144"/>
      <c r="U45" s="144" t="str">
        <f>IF(REDUCTOR!S11=0," ",REDUCTOR!S11)</f>
        <v xml:space="preserve"> </v>
      </c>
      <c r="V45" s="144"/>
      <c r="W45" s="114">
        <f t="shared" ref="W45:W46" si="3">SUM(C45:V45)</f>
        <v>0</v>
      </c>
      <c r="X45" s="115">
        <f>W45*REDUCTOR!G11</f>
        <v>0</v>
      </c>
      <c r="Y45" s="116">
        <f>W45*REDUCTOR!AM11</f>
        <v>0</v>
      </c>
    </row>
    <row r="46" spans="1:25" ht="23.25" customHeight="1">
      <c r="A46" s="79" t="str">
        <f>REDUCTOR!D12</f>
        <v>REDUCTOR-100PU</v>
      </c>
      <c r="B46" s="645">
        <f>REDUCTOR!G12</f>
        <v>100</v>
      </c>
      <c r="C46" s="644" t="str">
        <f>IF(REDUCTOR!J12=0," ",REDUCTOR!J12)</f>
        <v xml:space="preserve"> </v>
      </c>
      <c r="D46" s="144"/>
      <c r="E46" s="144" t="str">
        <f>IF(REDUCTOR!K12=0," ",REDUCTOR!K12)</f>
        <v xml:space="preserve"> </v>
      </c>
      <c r="F46" s="144"/>
      <c r="G46" s="144" t="str">
        <f>IF(REDUCTOR!L12=0," ",REDUCTOR!L12)</f>
        <v xml:space="preserve"> </v>
      </c>
      <c r="H46" s="144"/>
      <c r="I46" s="144" t="str">
        <f>IF(REDUCTOR!M12=0," ",REDUCTOR!M12)</f>
        <v xml:space="preserve"> </v>
      </c>
      <c r="J46" s="144"/>
      <c r="K46" s="144" t="str">
        <f>IF(REDUCTOR!N12=0," ",REDUCTOR!N12)</f>
        <v xml:space="preserve"> </v>
      </c>
      <c r="L46" s="144"/>
      <c r="M46" s="144" t="str">
        <f>IF(REDUCTOR!O12=0," ",REDUCTOR!O12)</f>
        <v xml:space="preserve"> </v>
      </c>
      <c r="N46" s="144"/>
      <c r="O46" s="144" t="str">
        <f>IF(REDUCTOR!P12=0," ",REDUCTOR!P12)</f>
        <v xml:space="preserve"> </v>
      </c>
      <c r="P46" s="144"/>
      <c r="Q46" s="144" t="str">
        <f>IF(REDUCTOR!Q12=0," ",REDUCTOR!Q12)</f>
        <v xml:space="preserve"> </v>
      </c>
      <c r="R46" s="144"/>
      <c r="S46" s="144" t="str">
        <f>IF(REDUCTOR!R12=0," ",REDUCTOR!R12)</f>
        <v xml:space="preserve"> </v>
      </c>
      <c r="T46" s="144"/>
      <c r="U46" s="144" t="str">
        <f>IF(REDUCTOR!S12=0," ",REDUCTOR!S12)</f>
        <v xml:space="preserve"> </v>
      </c>
      <c r="V46" s="144"/>
      <c r="W46" s="114">
        <f t="shared" si="3"/>
        <v>0</v>
      </c>
      <c r="X46" s="115">
        <f>W46*REDUCTOR!G12</f>
        <v>0</v>
      </c>
      <c r="Y46" s="116">
        <f>W46*REDUCTOR!AM12</f>
        <v>0</v>
      </c>
    </row>
  </sheetData>
  <sheetProtection selectLockedCells="1" selectUnlockedCells="1"/>
  <autoFilter ref="W7:W25" xr:uid="{00000000-0009-0000-0000-000006000000}"/>
  <mergeCells count="18">
    <mergeCell ref="Q2:W2"/>
    <mergeCell ref="A4:D4"/>
    <mergeCell ref="R4:Y4"/>
    <mergeCell ref="R5:Y5"/>
    <mergeCell ref="A5:Q5"/>
    <mergeCell ref="A1:E2"/>
    <mergeCell ref="M2:O2"/>
    <mergeCell ref="S7:T7"/>
    <mergeCell ref="U7:V7"/>
    <mergeCell ref="O7:P7"/>
    <mergeCell ref="Q7:R7"/>
    <mergeCell ref="B7:B8"/>
    <mergeCell ref="C7:D7"/>
    <mergeCell ref="E7:F7"/>
    <mergeCell ref="G7:H7"/>
    <mergeCell ref="I7:J7"/>
    <mergeCell ref="K7:L7"/>
    <mergeCell ref="M7:N7"/>
  </mergeCells>
  <conditionalFormatting sqref="A7 C7">
    <cfRule type="dataBar" priority="1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{441C62CA-73DD-4A9B-AAAF-69F85246553F}</x14:id>
        </ext>
      </extLst>
    </cfRule>
  </conditionalFormatting>
  <conditionalFormatting sqref="E7 G7 I7 K7 M7 O7 Q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{C32FF130-7B21-4333-9CBC-227B02039FFC}</x14:id>
        </ext>
      </extLst>
    </cfRule>
  </conditionalFormatting>
  <pageMargins left="0.25" right="0.25" top="0.75" bottom="0.75" header="0.3" footer="0.3"/>
  <pageSetup paperSize="9" orientation="landscape" horizontalDpi="4294967292" verticalDpi="4294967292" r:id="rId1"/>
  <headerFooter>
    <oddHeader xml:space="preserve">&amp;LNEO PU - production list&amp;C
</oddHeader>
    <oddFooter>&amp;C&amp;P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41C62CA-73DD-4A9B-AAAF-69F85246553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A7 C7</xm:sqref>
        </x14:conditionalFormatting>
        <x14:conditionalFormatting xmlns:xm="http://schemas.microsoft.com/office/excel/2006/main">
          <x14:cfRule type="dataBar" id="{C32FF130-7B21-4333-9CBC-227B02039FF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E7 G7 I7 K7 M7 O7 Q7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86A0C-E63E-4342-AE1C-DFE898B7C30A}">
  <sheetPr codeName="List15"/>
  <dimension ref="A1:P1522"/>
  <sheetViews>
    <sheetView showGridLines="0" workbookViewId="0">
      <pane ySplit="13" topLeftCell="A14" activePane="bottomLeft" state="frozen"/>
      <selection pane="bottomLeft" activeCell="B10" sqref="B10"/>
    </sheetView>
  </sheetViews>
  <sheetFormatPr defaultColWidth="9.296875" defaultRowHeight="15.6"/>
  <cols>
    <col min="1" max="1" width="29.296875" customWidth="1"/>
    <col min="3" max="3" width="18.19921875" bestFit="1" customWidth="1"/>
    <col min="4" max="4" width="18.69921875" bestFit="1" customWidth="1"/>
    <col min="5" max="5" width="18.296875" bestFit="1" customWidth="1"/>
    <col min="6" max="6" width="16.5" bestFit="1" customWidth="1"/>
    <col min="7" max="7" width="20.296875" bestFit="1" customWidth="1"/>
    <col min="9" max="9" width="12.69921875" customWidth="1"/>
  </cols>
  <sheetData>
    <row r="1" spans="1:16">
      <c r="A1" s="247" t="s">
        <v>643</v>
      </c>
      <c r="B1" t="s">
        <v>642</v>
      </c>
      <c r="C1" t="s">
        <v>629</v>
      </c>
      <c r="D1" s="248">
        <f t="shared" ref="D1:D6" ca="1" si="0">INDIRECT(A1&amp;B1)</f>
        <v>0</v>
      </c>
      <c r="F1" t="s">
        <v>630</v>
      </c>
      <c r="G1">
        <f t="shared" ref="G1:G6" ca="1" si="1">SUMIF($H$15:$H$6345,A1,$E$15:$E$6345)</f>
        <v>0</v>
      </c>
      <c r="I1" t="s">
        <v>631</v>
      </c>
      <c r="J1" s="249">
        <f ca="1">+G1-D1</f>
        <v>0</v>
      </c>
      <c r="K1" t="s">
        <v>632</v>
      </c>
    </row>
    <row r="2" spans="1:16">
      <c r="A2" s="247" t="s">
        <v>257</v>
      </c>
      <c r="B2" t="s">
        <v>646</v>
      </c>
      <c r="C2" t="s">
        <v>629</v>
      </c>
      <c r="D2" s="248">
        <f t="shared" ca="1" si="0"/>
        <v>0</v>
      </c>
      <c r="F2" t="s">
        <v>630</v>
      </c>
      <c r="G2">
        <f t="shared" ca="1" si="1"/>
        <v>0</v>
      </c>
      <c r="I2" t="s">
        <v>631</v>
      </c>
      <c r="J2" s="249">
        <f ca="1">+G2-D2</f>
        <v>0</v>
      </c>
      <c r="K2" t="s">
        <v>254</v>
      </c>
    </row>
    <row r="3" spans="1:16">
      <c r="A3" s="247" t="s">
        <v>432</v>
      </c>
      <c r="B3" t="s">
        <v>646</v>
      </c>
      <c r="C3" t="s">
        <v>629</v>
      </c>
      <c r="D3" s="248">
        <f t="shared" ca="1" si="0"/>
        <v>0</v>
      </c>
      <c r="F3" t="s">
        <v>630</v>
      </c>
      <c r="G3">
        <f t="shared" ca="1" si="1"/>
        <v>0</v>
      </c>
      <c r="I3" t="s">
        <v>631</v>
      </c>
      <c r="J3" s="249">
        <f ca="1">+G3-D3</f>
        <v>0</v>
      </c>
      <c r="K3" t="s">
        <v>638</v>
      </c>
    </row>
    <row r="4" spans="1:16">
      <c r="A4" s="247" t="s">
        <v>649</v>
      </c>
      <c r="B4" t="s">
        <v>628</v>
      </c>
      <c r="C4" t="s">
        <v>629</v>
      </c>
      <c r="D4" s="248">
        <f t="shared" ca="1" si="0"/>
        <v>0</v>
      </c>
      <c r="F4" t="s">
        <v>630</v>
      </c>
      <c r="G4">
        <f t="shared" ca="1" si="1"/>
        <v>0</v>
      </c>
      <c r="I4" t="s">
        <v>631</v>
      </c>
      <c r="J4" s="249">
        <f ca="1">+G4-D4</f>
        <v>0</v>
      </c>
      <c r="K4" t="s">
        <v>254</v>
      </c>
    </row>
    <row r="5" spans="1:16">
      <c r="A5" s="247"/>
      <c r="C5" t="s">
        <v>629</v>
      </c>
      <c r="D5" s="248" t="e">
        <f t="shared" ca="1" si="0"/>
        <v>#REF!</v>
      </c>
      <c r="F5" t="s">
        <v>630</v>
      </c>
      <c r="G5">
        <f t="shared" ca="1" si="1"/>
        <v>0</v>
      </c>
      <c r="I5" t="s">
        <v>631</v>
      </c>
      <c r="J5" s="249" t="e">
        <f t="shared" ref="J5:J6" ca="1" si="2">+G5-D5</f>
        <v>#REF!</v>
      </c>
    </row>
    <row r="6" spans="1:16">
      <c r="A6" s="247"/>
      <c r="C6" t="s">
        <v>629</v>
      </c>
      <c r="D6" s="248" t="e">
        <f t="shared" ca="1" si="0"/>
        <v>#REF!</v>
      </c>
      <c r="F6" t="s">
        <v>630</v>
      </c>
      <c r="G6">
        <f t="shared" ca="1" si="1"/>
        <v>0</v>
      </c>
      <c r="I6" t="s">
        <v>631</v>
      </c>
      <c r="J6" s="249" t="e">
        <f t="shared" ca="1" si="2"/>
        <v>#REF!</v>
      </c>
    </row>
    <row r="7" spans="1:16">
      <c r="A7" s="247"/>
      <c r="D7" s="248"/>
      <c r="J7" s="249"/>
    </row>
    <row r="8" spans="1:16">
      <c r="A8" s="247"/>
      <c r="G8" s="247" t="s">
        <v>643</v>
      </c>
      <c r="H8" s="640" t="s">
        <v>639</v>
      </c>
      <c r="I8" s="640" t="s">
        <v>640</v>
      </c>
    </row>
    <row r="9" spans="1:16">
      <c r="G9" s="247" t="s">
        <v>257</v>
      </c>
      <c r="H9" s="640" t="s">
        <v>633</v>
      </c>
      <c r="I9" s="640" t="s">
        <v>634</v>
      </c>
    </row>
    <row r="10" spans="1:16">
      <c r="G10" s="247" t="s">
        <v>432</v>
      </c>
      <c r="H10" s="640" t="s">
        <v>433</v>
      </c>
      <c r="I10" s="640" t="s">
        <v>641</v>
      </c>
    </row>
    <row r="11" spans="1:16">
      <c r="G11" s="247" t="s">
        <v>649</v>
      </c>
      <c r="H11" s="640" t="s">
        <v>644</v>
      </c>
      <c r="I11" s="640" t="s">
        <v>645</v>
      </c>
    </row>
    <row r="12" spans="1:16">
      <c r="G12" s="247"/>
      <c r="H12" s="640"/>
      <c r="I12" s="640"/>
    </row>
    <row r="13" spans="1:16">
      <c r="G13" s="247"/>
      <c r="H13" s="640"/>
      <c r="I13" s="640"/>
    </row>
    <row r="14" spans="1:16">
      <c r="A14" t="s">
        <v>240</v>
      </c>
      <c r="B14" t="s">
        <v>241</v>
      </c>
      <c r="C14" t="s">
        <v>242</v>
      </c>
      <c r="D14" t="s">
        <v>243</v>
      </c>
      <c r="E14" t="s">
        <v>244</v>
      </c>
      <c r="H14" t="s">
        <v>635</v>
      </c>
      <c r="I14" t="str">
        <f>G8</f>
        <v>'NEO GRP '!</v>
      </c>
      <c r="J14" t="str">
        <f>G9</f>
        <v>'NEO PU'!</v>
      </c>
      <c r="K14" t="str">
        <f>G10</f>
        <v>'NEO PE'!</v>
      </c>
      <c r="L14" t="str">
        <f>G11</f>
        <v>'REDUCTOR'!</v>
      </c>
      <c r="M14">
        <f>G12</f>
        <v>0</v>
      </c>
      <c r="N14">
        <f>G13</f>
        <v>0</v>
      </c>
      <c r="O14" t="s">
        <v>636</v>
      </c>
      <c r="P14" t="s">
        <v>637</v>
      </c>
    </row>
    <row r="15" spans="1:16" ht="12" customHeight="1">
      <c r="A15" t="str">
        <f t="shared" ref="A15:A87" si="3">MID(D15,LEN(C15)+2,LEN(D15)-LEN(C15))</f>
        <v>01</v>
      </c>
      <c r="B15" t="str">
        <f t="shared" ref="B15:B86" ca="1" si="4">VLOOKUP(H15,$A$1:$K$6,11,FALSE)</f>
        <v>PE</v>
      </c>
      <c r="C15" t="s">
        <v>407</v>
      </c>
      <c r="D15" s="12" t="s">
        <v>436</v>
      </c>
      <c r="E15">
        <f t="shared" ref="E15:E87" ca="1" si="5">IFERROR(VLOOKUP(C15,INDIRECT($H15&amp;$O15),MATCH($A15,INDIRECT($H15&amp;$P15),0),FALSE),0)</f>
        <v>0</v>
      </c>
      <c r="H15" t="str">
        <f ca="1">IF(I15&lt;&gt;0,I15,IF(J15&lt;&gt;0,J15,IF(K15&lt;&gt;0,K15,IF(L15&lt;&gt;0,L15,IF(M15&lt;&gt;0,M15,N15)))))</f>
        <v>'NEO PE'!</v>
      </c>
      <c r="I15">
        <f t="shared" ref="I15:I88" ca="1" si="6">IF(IFERROR(VLOOKUP(C15,INDIRECT($I$14&amp;"D:D"),1,FALSE),0)&lt;&gt;0,I$14,0)</f>
        <v>0</v>
      </c>
      <c r="J15">
        <f t="shared" ref="J15:N38" ca="1" si="7">IF(IFERROR(VLOOKUP($C15,INDIRECT(J$14&amp;"D:D"),1,FALSE),0)&lt;&gt;0,J$14,0)</f>
        <v>0</v>
      </c>
      <c r="K15" t="str">
        <f t="shared" ca="1" si="7"/>
        <v>'NEO PE'!</v>
      </c>
      <c r="L15">
        <f t="shared" ca="1" si="7"/>
        <v>0</v>
      </c>
      <c r="M15">
        <f t="shared" ca="1" si="7"/>
        <v>0</v>
      </c>
      <c r="N15">
        <f t="shared" ca="1" si="7"/>
        <v>0</v>
      </c>
      <c r="O15" t="str">
        <f t="shared" ref="O15:O87" ca="1" si="8">VLOOKUP($H15,$G$8:$I$13,2,FALSE)</f>
        <v>D:T</v>
      </c>
      <c r="P15" t="str">
        <f t="shared" ref="P15:P87" ca="1" si="9">VLOOKUP($H15,$G$8:$I$13,3,FALSE)</f>
        <v>D9:T9</v>
      </c>
    </row>
    <row r="16" spans="1:16" ht="12" customHeight="1">
      <c r="A16" t="str">
        <f t="shared" si="3"/>
        <v>02</v>
      </c>
      <c r="B16" t="str">
        <f t="shared" ca="1" si="4"/>
        <v>PE</v>
      </c>
      <c r="C16" t="s">
        <v>407</v>
      </c>
      <c r="D16" s="12" t="s">
        <v>437</v>
      </c>
      <c r="E16">
        <f t="shared" ca="1" si="5"/>
        <v>0</v>
      </c>
      <c r="H16" t="str">
        <f t="shared" ref="H16:H87" ca="1" si="10">IF(I16&lt;&gt;0,I16,IF(J16&lt;&gt;0,J16,IF(K16&lt;&gt;0,K16,IF(L16&lt;&gt;0,L16,IF(M16&lt;&gt;0,M16,N16)))))</f>
        <v>'NEO PE'!</v>
      </c>
      <c r="I16">
        <f t="shared" ca="1" si="6"/>
        <v>0</v>
      </c>
      <c r="J16">
        <f t="shared" ca="1" si="7"/>
        <v>0</v>
      </c>
      <c r="K16" t="str">
        <f t="shared" ca="1" si="7"/>
        <v>'NEO PE'!</v>
      </c>
      <c r="L16">
        <f t="shared" ca="1" si="7"/>
        <v>0</v>
      </c>
      <c r="M16">
        <f t="shared" ca="1" si="7"/>
        <v>0</v>
      </c>
      <c r="N16">
        <f t="shared" ca="1" si="7"/>
        <v>0</v>
      </c>
      <c r="O16" t="str">
        <f t="shared" ca="1" si="8"/>
        <v>D:T</v>
      </c>
      <c r="P16" t="str">
        <f t="shared" ca="1" si="9"/>
        <v>D9:T9</v>
      </c>
    </row>
    <row r="17" spans="1:16" ht="12" customHeight="1">
      <c r="A17" t="str">
        <f t="shared" si="3"/>
        <v>03</v>
      </c>
      <c r="B17" t="str">
        <f t="shared" ca="1" si="4"/>
        <v>PE</v>
      </c>
      <c r="C17" t="s">
        <v>407</v>
      </c>
      <c r="D17" s="12" t="s">
        <v>438</v>
      </c>
      <c r="E17">
        <f t="shared" ca="1" si="5"/>
        <v>0</v>
      </c>
      <c r="H17" t="str">
        <f t="shared" ca="1" si="10"/>
        <v>'NEO PE'!</v>
      </c>
      <c r="I17">
        <f t="shared" ca="1" si="6"/>
        <v>0</v>
      </c>
      <c r="J17">
        <f t="shared" ca="1" si="7"/>
        <v>0</v>
      </c>
      <c r="K17" t="str">
        <f t="shared" ca="1" si="7"/>
        <v>'NEO PE'!</v>
      </c>
      <c r="L17">
        <f t="shared" ca="1" si="7"/>
        <v>0</v>
      </c>
      <c r="M17">
        <f t="shared" ca="1" si="7"/>
        <v>0</v>
      </c>
      <c r="N17">
        <f t="shared" ca="1" si="7"/>
        <v>0</v>
      </c>
      <c r="O17" t="str">
        <f t="shared" ca="1" si="8"/>
        <v>D:T</v>
      </c>
      <c r="P17" t="str">
        <f t="shared" ca="1" si="9"/>
        <v>D9:T9</v>
      </c>
    </row>
    <row r="18" spans="1:16" ht="12" customHeight="1">
      <c r="A18" t="str">
        <f t="shared" si="3"/>
        <v>04</v>
      </c>
      <c r="B18" t="str">
        <f t="shared" ca="1" si="4"/>
        <v>PE</v>
      </c>
      <c r="C18" t="s">
        <v>407</v>
      </c>
      <c r="D18" s="12" t="s">
        <v>439</v>
      </c>
      <c r="E18">
        <f t="shared" ca="1" si="5"/>
        <v>0</v>
      </c>
      <c r="H18" t="str">
        <f t="shared" ca="1" si="10"/>
        <v>'NEO PE'!</v>
      </c>
      <c r="I18">
        <f t="shared" ca="1" si="6"/>
        <v>0</v>
      </c>
      <c r="J18">
        <f t="shared" ca="1" si="7"/>
        <v>0</v>
      </c>
      <c r="K18" t="str">
        <f t="shared" ca="1" si="7"/>
        <v>'NEO PE'!</v>
      </c>
      <c r="L18">
        <f t="shared" ca="1" si="7"/>
        <v>0</v>
      </c>
      <c r="M18">
        <f t="shared" ca="1" si="7"/>
        <v>0</v>
      </c>
      <c r="N18">
        <f t="shared" ca="1" si="7"/>
        <v>0</v>
      </c>
      <c r="O18" t="str">
        <f t="shared" ca="1" si="8"/>
        <v>D:T</v>
      </c>
      <c r="P18" t="str">
        <f t="shared" ca="1" si="9"/>
        <v>D9:T9</v>
      </c>
    </row>
    <row r="19" spans="1:16" ht="12" customHeight="1">
      <c r="A19" t="str">
        <f t="shared" si="3"/>
        <v>05</v>
      </c>
      <c r="B19" t="str">
        <f t="shared" ca="1" si="4"/>
        <v>PE</v>
      </c>
      <c r="C19" t="s">
        <v>407</v>
      </c>
      <c r="D19" s="12" t="s">
        <v>440</v>
      </c>
      <c r="E19">
        <f t="shared" ca="1" si="5"/>
        <v>0</v>
      </c>
      <c r="H19" t="str">
        <f t="shared" ca="1" si="10"/>
        <v>'NEO PE'!</v>
      </c>
      <c r="I19">
        <f t="shared" ca="1" si="6"/>
        <v>0</v>
      </c>
      <c r="J19">
        <f t="shared" ca="1" si="7"/>
        <v>0</v>
      </c>
      <c r="K19" t="str">
        <f t="shared" ca="1" si="7"/>
        <v>'NEO PE'!</v>
      </c>
      <c r="L19">
        <f t="shared" ca="1" si="7"/>
        <v>0</v>
      </c>
      <c r="M19">
        <f t="shared" ca="1" si="7"/>
        <v>0</v>
      </c>
      <c r="N19">
        <f t="shared" ca="1" si="7"/>
        <v>0</v>
      </c>
      <c r="O19" t="str">
        <f t="shared" ca="1" si="8"/>
        <v>D:T</v>
      </c>
      <c r="P19" t="str">
        <f t="shared" ca="1" si="9"/>
        <v>D9:T9</v>
      </c>
    </row>
    <row r="20" spans="1:16" ht="12" customHeight="1">
      <c r="A20" t="str">
        <f t="shared" si="3"/>
        <v>06</v>
      </c>
      <c r="B20" t="str">
        <f t="shared" ca="1" si="4"/>
        <v>PE</v>
      </c>
      <c r="C20" t="s">
        <v>407</v>
      </c>
      <c r="D20" s="12" t="s">
        <v>441</v>
      </c>
      <c r="E20">
        <f t="shared" ca="1" si="5"/>
        <v>0</v>
      </c>
      <c r="H20" t="str">
        <f t="shared" ca="1" si="10"/>
        <v>'NEO PE'!</v>
      </c>
      <c r="I20">
        <f t="shared" ca="1" si="6"/>
        <v>0</v>
      </c>
      <c r="J20">
        <f t="shared" ca="1" si="7"/>
        <v>0</v>
      </c>
      <c r="K20" t="str">
        <f t="shared" ca="1" si="7"/>
        <v>'NEO PE'!</v>
      </c>
      <c r="L20">
        <f t="shared" ca="1" si="7"/>
        <v>0</v>
      </c>
      <c r="M20">
        <f t="shared" ca="1" si="7"/>
        <v>0</v>
      </c>
      <c r="N20">
        <f t="shared" ca="1" si="7"/>
        <v>0</v>
      </c>
      <c r="O20" t="str">
        <f t="shared" ca="1" si="8"/>
        <v>D:T</v>
      </c>
      <c r="P20" t="str">
        <f t="shared" ca="1" si="9"/>
        <v>D9:T9</v>
      </c>
    </row>
    <row r="21" spans="1:16" ht="12" customHeight="1">
      <c r="A21" t="str">
        <f t="shared" si="3"/>
        <v>09</v>
      </c>
      <c r="B21" t="str">
        <f t="shared" ca="1" si="4"/>
        <v>PE</v>
      </c>
      <c r="C21" t="s">
        <v>407</v>
      </c>
      <c r="D21" s="12" t="s">
        <v>442</v>
      </c>
      <c r="E21">
        <f t="shared" ca="1" si="5"/>
        <v>0</v>
      </c>
      <c r="H21" t="str">
        <f t="shared" ca="1" si="10"/>
        <v>'NEO PE'!</v>
      </c>
      <c r="I21">
        <f t="shared" ca="1" si="6"/>
        <v>0</v>
      </c>
      <c r="J21">
        <f t="shared" ca="1" si="7"/>
        <v>0</v>
      </c>
      <c r="K21" t="str">
        <f t="shared" ca="1" si="7"/>
        <v>'NEO PE'!</v>
      </c>
      <c r="L21">
        <f t="shared" ca="1" si="7"/>
        <v>0</v>
      </c>
      <c r="M21">
        <f t="shared" ca="1" si="7"/>
        <v>0</v>
      </c>
      <c r="N21">
        <f t="shared" ca="1" si="7"/>
        <v>0</v>
      </c>
      <c r="O21" t="str">
        <f t="shared" ca="1" si="8"/>
        <v>D:T</v>
      </c>
      <c r="P21" t="str">
        <f t="shared" ca="1" si="9"/>
        <v>D9:T9</v>
      </c>
    </row>
    <row r="22" spans="1:16" ht="12" customHeight="1">
      <c r="A22" t="str">
        <f t="shared" si="3"/>
        <v>11</v>
      </c>
      <c r="B22" t="str">
        <f t="shared" ca="1" si="4"/>
        <v>PE</v>
      </c>
      <c r="C22" t="s">
        <v>407</v>
      </c>
      <c r="D22" s="12" t="s">
        <v>443</v>
      </c>
      <c r="E22">
        <f t="shared" ca="1" si="5"/>
        <v>0</v>
      </c>
      <c r="H22" t="str">
        <f t="shared" ca="1" si="10"/>
        <v>'NEO PE'!</v>
      </c>
      <c r="I22">
        <f t="shared" ca="1" si="6"/>
        <v>0</v>
      </c>
      <c r="J22">
        <f t="shared" ca="1" si="7"/>
        <v>0</v>
      </c>
      <c r="K22" t="str">
        <f t="shared" ca="1" si="7"/>
        <v>'NEO PE'!</v>
      </c>
      <c r="L22">
        <f t="shared" ca="1" si="7"/>
        <v>0</v>
      </c>
      <c r="M22">
        <f t="shared" ca="1" si="7"/>
        <v>0</v>
      </c>
      <c r="N22">
        <f t="shared" ca="1" si="7"/>
        <v>0</v>
      </c>
      <c r="O22" t="str">
        <f t="shared" ca="1" si="8"/>
        <v>D:T</v>
      </c>
      <c r="P22" t="str">
        <f t="shared" ca="1" si="9"/>
        <v>D9:T9</v>
      </c>
    </row>
    <row r="23" spans="1:16" ht="12" customHeight="1">
      <c r="A23" t="str">
        <f t="shared" si="3"/>
        <v>12</v>
      </c>
      <c r="B23" t="str">
        <f t="shared" ca="1" si="4"/>
        <v>PE</v>
      </c>
      <c r="C23" t="s">
        <v>407</v>
      </c>
      <c r="D23" s="12" t="s">
        <v>444</v>
      </c>
      <c r="E23">
        <f t="shared" ca="1" si="5"/>
        <v>0</v>
      </c>
      <c r="H23" t="str">
        <f t="shared" ca="1" si="10"/>
        <v>'NEO PE'!</v>
      </c>
      <c r="I23">
        <f t="shared" ca="1" si="6"/>
        <v>0</v>
      </c>
      <c r="J23">
        <f t="shared" ca="1" si="7"/>
        <v>0</v>
      </c>
      <c r="K23" t="str">
        <f t="shared" ca="1" si="7"/>
        <v>'NEO PE'!</v>
      </c>
      <c r="L23">
        <f t="shared" ca="1" si="7"/>
        <v>0</v>
      </c>
      <c r="M23">
        <f t="shared" ca="1" si="7"/>
        <v>0</v>
      </c>
      <c r="N23">
        <f t="shared" ca="1" si="7"/>
        <v>0</v>
      </c>
      <c r="O23" t="str">
        <f t="shared" ca="1" si="8"/>
        <v>D:T</v>
      </c>
      <c r="P23" t="str">
        <f t="shared" ca="1" si="9"/>
        <v>D9:T9</v>
      </c>
    </row>
    <row r="24" spans="1:16" ht="12" customHeight="1">
      <c r="A24" t="str">
        <f t="shared" si="3"/>
        <v>14</v>
      </c>
      <c r="B24" t="str">
        <f t="shared" ca="1" si="4"/>
        <v>PE</v>
      </c>
      <c r="C24" t="s">
        <v>407</v>
      </c>
      <c r="D24" s="12" t="s">
        <v>445</v>
      </c>
      <c r="E24">
        <f t="shared" ca="1" si="5"/>
        <v>0</v>
      </c>
      <c r="H24" t="str">
        <f t="shared" ca="1" si="10"/>
        <v>'NEO PE'!</v>
      </c>
      <c r="I24">
        <f t="shared" ca="1" si="6"/>
        <v>0</v>
      </c>
      <c r="J24">
        <f t="shared" ca="1" si="7"/>
        <v>0</v>
      </c>
      <c r="K24" t="str">
        <f t="shared" ca="1" si="7"/>
        <v>'NEO PE'!</v>
      </c>
      <c r="L24">
        <f t="shared" ca="1" si="7"/>
        <v>0</v>
      </c>
      <c r="M24">
        <f t="shared" ca="1" si="7"/>
        <v>0</v>
      </c>
      <c r="N24">
        <f t="shared" ca="1" si="7"/>
        <v>0</v>
      </c>
      <c r="O24" t="str">
        <f t="shared" ca="1" si="8"/>
        <v>D:T</v>
      </c>
      <c r="P24" t="str">
        <f t="shared" ca="1" si="9"/>
        <v>D9:T9</v>
      </c>
    </row>
    <row r="25" spans="1:16" ht="12" customHeight="1">
      <c r="A25" t="str">
        <f t="shared" ref="A25:A34" si="11">MID(D25,LEN(C25)+2,LEN(D25)-LEN(C25))</f>
        <v>01</v>
      </c>
      <c r="B25" t="str">
        <f t="shared" ref="B25:B34" ca="1" si="12">VLOOKUP(H25,$A$1:$K$6,11,FALSE)</f>
        <v>PE</v>
      </c>
      <c r="C25" t="s">
        <v>405</v>
      </c>
      <c r="D25" s="12" t="s">
        <v>1792</v>
      </c>
      <c r="E25">
        <f t="shared" ref="E25:E34" ca="1" si="13">IFERROR(VLOOKUP(C25,INDIRECT($H25&amp;$O25),MATCH($A25,INDIRECT($H25&amp;$P25),0),FALSE),0)</f>
        <v>0</v>
      </c>
      <c r="H25" t="str">
        <f ca="1">IF(I25&lt;&gt;0,I25,IF(J25&lt;&gt;0,J25,IF(K25&lt;&gt;0,K25,IF(L25&lt;&gt;0,L25,IF(M25&lt;&gt;0,M25,N25)))))</f>
        <v>'NEO PE'!</v>
      </c>
      <c r="I25">
        <f t="shared" ref="I25:I34" ca="1" si="14">IF(IFERROR(VLOOKUP(C25,INDIRECT($I$14&amp;"D:D"),1,FALSE),0)&lt;&gt;0,I$14,0)</f>
        <v>0</v>
      </c>
      <c r="J25">
        <f t="shared" ca="1" si="7"/>
        <v>0</v>
      </c>
      <c r="K25" t="str">
        <f t="shared" ca="1" si="7"/>
        <v>'NEO PE'!</v>
      </c>
      <c r="L25">
        <f t="shared" ca="1" si="7"/>
        <v>0</v>
      </c>
      <c r="M25">
        <f t="shared" ca="1" si="7"/>
        <v>0</v>
      </c>
      <c r="N25">
        <f t="shared" ca="1" si="7"/>
        <v>0</v>
      </c>
      <c r="O25" t="str">
        <f t="shared" ca="1" si="8"/>
        <v>D:T</v>
      </c>
      <c r="P25" t="str">
        <f t="shared" ca="1" si="9"/>
        <v>D9:T9</v>
      </c>
    </row>
    <row r="26" spans="1:16" ht="12" customHeight="1">
      <c r="A26" t="str">
        <f t="shared" si="11"/>
        <v>02</v>
      </c>
      <c r="B26" t="str">
        <f t="shared" ca="1" si="12"/>
        <v>PE</v>
      </c>
      <c r="C26" t="s">
        <v>405</v>
      </c>
      <c r="D26" s="12" t="s">
        <v>1793</v>
      </c>
      <c r="E26">
        <f t="shared" ca="1" si="13"/>
        <v>0</v>
      </c>
      <c r="H26" t="str">
        <f t="shared" ref="H26:H34" ca="1" si="15">IF(I26&lt;&gt;0,I26,IF(J26&lt;&gt;0,J26,IF(K26&lt;&gt;0,K26,IF(L26&lt;&gt;0,L26,IF(M26&lt;&gt;0,M26,N26)))))</f>
        <v>'NEO PE'!</v>
      </c>
      <c r="I26">
        <f t="shared" ca="1" si="14"/>
        <v>0</v>
      </c>
      <c r="J26">
        <f t="shared" ca="1" si="7"/>
        <v>0</v>
      </c>
      <c r="K26" t="str">
        <f t="shared" ca="1" si="7"/>
        <v>'NEO PE'!</v>
      </c>
      <c r="L26">
        <f t="shared" ca="1" si="7"/>
        <v>0</v>
      </c>
      <c r="M26">
        <f t="shared" ca="1" si="7"/>
        <v>0</v>
      </c>
      <c r="N26">
        <f t="shared" ca="1" si="7"/>
        <v>0</v>
      </c>
      <c r="O26" t="str">
        <f t="shared" ca="1" si="8"/>
        <v>D:T</v>
      </c>
      <c r="P26" t="str">
        <f t="shared" ca="1" si="9"/>
        <v>D9:T9</v>
      </c>
    </row>
    <row r="27" spans="1:16" ht="12" customHeight="1">
      <c r="A27" t="str">
        <f t="shared" si="11"/>
        <v>03</v>
      </c>
      <c r="B27" t="str">
        <f t="shared" ca="1" si="12"/>
        <v>PE</v>
      </c>
      <c r="C27" t="s">
        <v>405</v>
      </c>
      <c r="D27" s="12" t="s">
        <v>1794</v>
      </c>
      <c r="E27">
        <f t="shared" ca="1" si="13"/>
        <v>0</v>
      </c>
      <c r="H27" t="str">
        <f t="shared" ca="1" si="15"/>
        <v>'NEO PE'!</v>
      </c>
      <c r="I27">
        <f t="shared" ca="1" si="14"/>
        <v>0</v>
      </c>
      <c r="J27">
        <f t="shared" ca="1" si="7"/>
        <v>0</v>
      </c>
      <c r="K27" t="str">
        <f t="shared" ca="1" si="7"/>
        <v>'NEO PE'!</v>
      </c>
      <c r="L27">
        <f t="shared" ca="1" si="7"/>
        <v>0</v>
      </c>
      <c r="M27">
        <f t="shared" ca="1" si="7"/>
        <v>0</v>
      </c>
      <c r="N27">
        <f t="shared" ca="1" si="7"/>
        <v>0</v>
      </c>
      <c r="O27" t="str">
        <f t="shared" ca="1" si="8"/>
        <v>D:T</v>
      </c>
      <c r="P27" t="str">
        <f t="shared" ca="1" si="9"/>
        <v>D9:T9</v>
      </c>
    </row>
    <row r="28" spans="1:16" ht="12" customHeight="1">
      <c r="A28" t="str">
        <f t="shared" si="11"/>
        <v>04</v>
      </c>
      <c r="B28" t="str">
        <f t="shared" ca="1" si="12"/>
        <v>PE</v>
      </c>
      <c r="C28" t="s">
        <v>405</v>
      </c>
      <c r="D28" s="12" t="s">
        <v>1795</v>
      </c>
      <c r="E28">
        <f t="shared" ca="1" si="13"/>
        <v>0</v>
      </c>
      <c r="H28" t="str">
        <f t="shared" ca="1" si="15"/>
        <v>'NEO PE'!</v>
      </c>
      <c r="I28">
        <f t="shared" ca="1" si="14"/>
        <v>0</v>
      </c>
      <c r="J28">
        <f t="shared" ca="1" si="7"/>
        <v>0</v>
      </c>
      <c r="K28" t="str">
        <f t="shared" ca="1" si="7"/>
        <v>'NEO PE'!</v>
      </c>
      <c r="L28">
        <f t="shared" ca="1" si="7"/>
        <v>0</v>
      </c>
      <c r="M28">
        <f t="shared" ca="1" si="7"/>
        <v>0</v>
      </c>
      <c r="N28">
        <f t="shared" ca="1" si="7"/>
        <v>0</v>
      </c>
      <c r="O28" t="str">
        <f t="shared" ca="1" si="8"/>
        <v>D:T</v>
      </c>
      <c r="P28" t="str">
        <f t="shared" ca="1" si="9"/>
        <v>D9:T9</v>
      </c>
    </row>
    <row r="29" spans="1:16" ht="12" customHeight="1">
      <c r="A29" t="str">
        <f t="shared" si="11"/>
        <v>05</v>
      </c>
      <c r="B29" t="str">
        <f t="shared" ca="1" si="12"/>
        <v>PE</v>
      </c>
      <c r="C29" t="s">
        <v>405</v>
      </c>
      <c r="D29" s="12" t="s">
        <v>1796</v>
      </c>
      <c r="E29">
        <f t="shared" ca="1" si="13"/>
        <v>0</v>
      </c>
      <c r="H29" t="str">
        <f t="shared" ca="1" si="15"/>
        <v>'NEO PE'!</v>
      </c>
      <c r="I29">
        <f t="shared" ca="1" si="14"/>
        <v>0</v>
      </c>
      <c r="J29">
        <f t="shared" ca="1" si="7"/>
        <v>0</v>
      </c>
      <c r="K29" t="str">
        <f t="shared" ca="1" si="7"/>
        <v>'NEO PE'!</v>
      </c>
      <c r="L29">
        <f t="shared" ca="1" si="7"/>
        <v>0</v>
      </c>
      <c r="M29">
        <f t="shared" ca="1" si="7"/>
        <v>0</v>
      </c>
      <c r="N29">
        <f t="shared" ca="1" si="7"/>
        <v>0</v>
      </c>
      <c r="O29" t="str">
        <f t="shared" ca="1" si="8"/>
        <v>D:T</v>
      </c>
      <c r="P29" t="str">
        <f t="shared" ca="1" si="9"/>
        <v>D9:T9</v>
      </c>
    </row>
    <row r="30" spans="1:16" ht="12" customHeight="1">
      <c r="A30" t="str">
        <f t="shared" si="11"/>
        <v>06</v>
      </c>
      <c r="B30" t="str">
        <f t="shared" ca="1" si="12"/>
        <v>PE</v>
      </c>
      <c r="C30" t="s">
        <v>405</v>
      </c>
      <c r="D30" s="12" t="s">
        <v>1797</v>
      </c>
      <c r="E30">
        <f t="shared" ca="1" si="13"/>
        <v>0</v>
      </c>
      <c r="H30" t="str">
        <f t="shared" ca="1" si="15"/>
        <v>'NEO PE'!</v>
      </c>
      <c r="I30">
        <f t="shared" ca="1" si="14"/>
        <v>0</v>
      </c>
      <c r="J30">
        <f t="shared" ca="1" si="7"/>
        <v>0</v>
      </c>
      <c r="K30" t="str">
        <f t="shared" ca="1" si="7"/>
        <v>'NEO PE'!</v>
      </c>
      <c r="L30">
        <f t="shared" ca="1" si="7"/>
        <v>0</v>
      </c>
      <c r="M30">
        <f t="shared" ca="1" si="7"/>
        <v>0</v>
      </c>
      <c r="N30">
        <f t="shared" ca="1" si="7"/>
        <v>0</v>
      </c>
      <c r="O30" t="str">
        <f t="shared" ca="1" si="8"/>
        <v>D:T</v>
      </c>
      <c r="P30" t="str">
        <f t="shared" ca="1" si="9"/>
        <v>D9:T9</v>
      </c>
    </row>
    <row r="31" spans="1:16" ht="12" customHeight="1">
      <c r="A31" t="str">
        <f t="shared" si="11"/>
        <v>09</v>
      </c>
      <c r="B31" t="str">
        <f t="shared" ca="1" si="12"/>
        <v>PE</v>
      </c>
      <c r="C31" t="s">
        <v>405</v>
      </c>
      <c r="D31" s="12" t="s">
        <v>1798</v>
      </c>
      <c r="E31">
        <f t="shared" ca="1" si="13"/>
        <v>0</v>
      </c>
      <c r="H31" t="str">
        <f t="shared" ca="1" si="15"/>
        <v>'NEO PE'!</v>
      </c>
      <c r="I31">
        <f t="shared" ca="1" si="14"/>
        <v>0</v>
      </c>
      <c r="J31">
        <f t="shared" ca="1" si="7"/>
        <v>0</v>
      </c>
      <c r="K31" t="str">
        <f t="shared" ca="1" si="7"/>
        <v>'NEO PE'!</v>
      </c>
      <c r="L31">
        <f t="shared" ca="1" si="7"/>
        <v>0</v>
      </c>
      <c r="M31">
        <f t="shared" ca="1" si="7"/>
        <v>0</v>
      </c>
      <c r="N31">
        <f t="shared" ca="1" si="7"/>
        <v>0</v>
      </c>
      <c r="O31" t="str">
        <f t="shared" ca="1" si="8"/>
        <v>D:T</v>
      </c>
      <c r="P31" t="str">
        <f t="shared" ca="1" si="9"/>
        <v>D9:T9</v>
      </c>
    </row>
    <row r="32" spans="1:16" ht="12" customHeight="1">
      <c r="A32" t="str">
        <f t="shared" si="11"/>
        <v>11</v>
      </c>
      <c r="B32" t="str">
        <f t="shared" ca="1" si="12"/>
        <v>PE</v>
      </c>
      <c r="C32" t="s">
        <v>405</v>
      </c>
      <c r="D32" s="12" t="s">
        <v>1799</v>
      </c>
      <c r="E32">
        <f t="shared" ca="1" si="13"/>
        <v>0</v>
      </c>
      <c r="H32" t="str">
        <f t="shared" ca="1" si="15"/>
        <v>'NEO PE'!</v>
      </c>
      <c r="I32">
        <f t="shared" ca="1" si="14"/>
        <v>0</v>
      </c>
      <c r="J32">
        <f t="shared" ca="1" si="7"/>
        <v>0</v>
      </c>
      <c r="K32" t="str">
        <f t="shared" ca="1" si="7"/>
        <v>'NEO PE'!</v>
      </c>
      <c r="L32">
        <f t="shared" ca="1" si="7"/>
        <v>0</v>
      </c>
      <c r="M32">
        <f t="shared" ca="1" si="7"/>
        <v>0</v>
      </c>
      <c r="N32">
        <f t="shared" ca="1" si="7"/>
        <v>0</v>
      </c>
      <c r="O32" t="str">
        <f t="shared" ca="1" si="8"/>
        <v>D:T</v>
      </c>
      <c r="P32" t="str">
        <f t="shared" ca="1" si="9"/>
        <v>D9:T9</v>
      </c>
    </row>
    <row r="33" spans="1:16" ht="12" customHeight="1">
      <c r="A33" t="str">
        <f t="shared" si="11"/>
        <v>12</v>
      </c>
      <c r="B33" t="str">
        <f t="shared" ca="1" si="12"/>
        <v>PE</v>
      </c>
      <c r="C33" t="s">
        <v>405</v>
      </c>
      <c r="D33" s="12" t="s">
        <v>434</v>
      </c>
      <c r="E33">
        <f t="shared" ca="1" si="13"/>
        <v>0</v>
      </c>
      <c r="H33" t="str">
        <f t="shared" ca="1" si="15"/>
        <v>'NEO PE'!</v>
      </c>
      <c r="I33">
        <f t="shared" ca="1" si="14"/>
        <v>0</v>
      </c>
      <c r="J33">
        <f t="shared" ca="1" si="7"/>
        <v>0</v>
      </c>
      <c r="K33" t="str">
        <f t="shared" ca="1" si="7"/>
        <v>'NEO PE'!</v>
      </c>
      <c r="L33">
        <f t="shared" ca="1" si="7"/>
        <v>0</v>
      </c>
      <c r="M33">
        <f t="shared" ca="1" si="7"/>
        <v>0</v>
      </c>
      <c r="N33">
        <f t="shared" ca="1" si="7"/>
        <v>0</v>
      </c>
      <c r="O33" t="str">
        <f t="shared" ca="1" si="8"/>
        <v>D:T</v>
      </c>
      <c r="P33" t="str">
        <f t="shared" ca="1" si="9"/>
        <v>D9:T9</v>
      </c>
    </row>
    <row r="34" spans="1:16" ht="12" customHeight="1">
      <c r="A34" t="str">
        <f t="shared" si="11"/>
        <v>14</v>
      </c>
      <c r="B34" t="str">
        <f t="shared" ca="1" si="12"/>
        <v>PE</v>
      </c>
      <c r="C34" t="s">
        <v>405</v>
      </c>
      <c r="D34" s="12" t="s">
        <v>435</v>
      </c>
      <c r="E34">
        <f t="shared" ca="1" si="13"/>
        <v>0</v>
      </c>
      <c r="H34" t="str">
        <f t="shared" ca="1" si="15"/>
        <v>'NEO PE'!</v>
      </c>
      <c r="I34">
        <f t="shared" ca="1" si="14"/>
        <v>0</v>
      </c>
      <c r="J34">
        <f t="shared" ca="1" si="7"/>
        <v>0</v>
      </c>
      <c r="K34" t="str">
        <f t="shared" ca="1" si="7"/>
        <v>'NEO PE'!</v>
      </c>
      <c r="L34">
        <f t="shared" ca="1" si="7"/>
        <v>0</v>
      </c>
      <c r="M34">
        <f t="shared" ca="1" si="7"/>
        <v>0</v>
      </c>
      <c r="N34">
        <f t="shared" ca="1" si="7"/>
        <v>0</v>
      </c>
      <c r="O34" t="str">
        <f t="shared" ca="1" si="8"/>
        <v>D:T</v>
      </c>
      <c r="P34" t="str">
        <f t="shared" ca="1" si="9"/>
        <v>D9:T9</v>
      </c>
    </row>
    <row r="35" spans="1:16" ht="12" customHeight="1">
      <c r="A35" t="str">
        <f t="shared" si="3"/>
        <v>01</v>
      </c>
      <c r="B35" t="str">
        <f t="shared" ca="1" si="4"/>
        <v>PE</v>
      </c>
      <c r="C35" t="s">
        <v>409</v>
      </c>
      <c r="D35" s="12" t="s">
        <v>446</v>
      </c>
      <c r="E35">
        <f t="shared" ca="1" si="5"/>
        <v>0</v>
      </c>
      <c r="H35" t="str">
        <f t="shared" ca="1" si="10"/>
        <v>'NEO PE'!</v>
      </c>
      <c r="I35">
        <f t="shared" ca="1" si="6"/>
        <v>0</v>
      </c>
      <c r="J35">
        <f t="shared" ca="1" si="7"/>
        <v>0</v>
      </c>
      <c r="K35" t="str">
        <f t="shared" ca="1" si="7"/>
        <v>'NEO PE'!</v>
      </c>
      <c r="L35">
        <f t="shared" ca="1" si="7"/>
        <v>0</v>
      </c>
      <c r="M35">
        <f t="shared" ca="1" si="7"/>
        <v>0</v>
      </c>
      <c r="N35">
        <f t="shared" ca="1" si="7"/>
        <v>0</v>
      </c>
      <c r="O35" t="str">
        <f t="shared" ca="1" si="8"/>
        <v>D:T</v>
      </c>
      <c r="P35" t="str">
        <f t="shared" ca="1" si="9"/>
        <v>D9:T9</v>
      </c>
    </row>
    <row r="36" spans="1:16" ht="12" customHeight="1">
      <c r="A36" t="str">
        <f t="shared" si="3"/>
        <v>02</v>
      </c>
      <c r="B36" t="str">
        <f t="shared" ca="1" si="4"/>
        <v>PE</v>
      </c>
      <c r="C36" t="s">
        <v>409</v>
      </c>
      <c r="D36" s="12" t="s">
        <v>447</v>
      </c>
      <c r="E36">
        <f t="shared" ca="1" si="5"/>
        <v>0</v>
      </c>
      <c r="H36" t="str">
        <f t="shared" ca="1" si="10"/>
        <v>'NEO PE'!</v>
      </c>
      <c r="I36">
        <f t="shared" ca="1" si="6"/>
        <v>0</v>
      </c>
      <c r="J36">
        <f t="shared" ca="1" si="7"/>
        <v>0</v>
      </c>
      <c r="K36" t="str">
        <f t="shared" ca="1" si="7"/>
        <v>'NEO PE'!</v>
      </c>
      <c r="L36">
        <f t="shared" ca="1" si="7"/>
        <v>0</v>
      </c>
      <c r="M36">
        <f t="shared" ca="1" si="7"/>
        <v>0</v>
      </c>
      <c r="N36">
        <f t="shared" ca="1" si="7"/>
        <v>0</v>
      </c>
      <c r="O36" t="str">
        <f t="shared" ca="1" si="8"/>
        <v>D:T</v>
      </c>
      <c r="P36" t="str">
        <f t="shared" ca="1" si="9"/>
        <v>D9:T9</v>
      </c>
    </row>
    <row r="37" spans="1:16" ht="12" customHeight="1">
      <c r="A37" t="str">
        <f t="shared" si="3"/>
        <v>03</v>
      </c>
      <c r="B37" t="str">
        <f t="shared" ca="1" si="4"/>
        <v>PE</v>
      </c>
      <c r="C37" t="s">
        <v>409</v>
      </c>
      <c r="D37" s="12" t="s">
        <v>448</v>
      </c>
      <c r="E37">
        <f t="shared" ca="1" si="5"/>
        <v>0</v>
      </c>
      <c r="H37" t="str">
        <f t="shared" ca="1" si="10"/>
        <v>'NEO PE'!</v>
      </c>
      <c r="I37">
        <f t="shared" ca="1" si="6"/>
        <v>0</v>
      </c>
      <c r="J37">
        <f t="shared" ca="1" si="7"/>
        <v>0</v>
      </c>
      <c r="K37" t="str">
        <f t="shared" ca="1" si="7"/>
        <v>'NEO PE'!</v>
      </c>
      <c r="L37">
        <f t="shared" ca="1" si="7"/>
        <v>0</v>
      </c>
      <c r="M37">
        <f t="shared" ca="1" si="7"/>
        <v>0</v>
      </c>
      <c r="N37">
        <f t="shared" ca="1" si="7"/>
        <v>0</v>
      </c>
      <c r="O37" t="str">
        <f t="shared" ca="1" si="8"/>
        <v>D:T</v>
      </c>
      <c r="P37" t="str">
        <f t="shared" ca="1" si="9"/>
        <v>D9:T9</v>
      </c>
    </row>
    <row r="38" spans="1:16">
      <c r="A38" t="str">
        <f t="shared" si="3"/>
        <v>04</v>
      </c>
      <c r="B38" t="str">
        <f t="shared" ca="1" si="4"/>
        <v>PE</v>
      </c>
      <c r="C38" t="s">
        <v>409</v>
      </c>
      <c r="D38" s="12" t="s">
        <v>449</v>
      </c>
      <c r="E38">
        <f t="shared" ca="1" si="5"/>
        <v>0</v>
      </c>
      <c r="H38" t="str">
        <f t="shared" ca="1" si="10"/>
        <v>'NEO PE'!</v>
      </c>
      <c r="I38">
        <f t="shared" ca="1" si="6"/>
        <v>0</v>
      </c>
      <c r="J38">
        <f t="shared" ca="1" si="7"/>
        <v>0</v>
      </c>
      <c r="K38" t="str">
        <f t="shared" ca="1" si="7"/>
        <v>'NEO PE'!</v>
      </c>
      <c r="L38">
        <f t="shared" ca="1" si="7"/>
        <v>0</v>
      </c>
      <c r="M38">
        <f t="shared" ca="1" si="7"/>
        <v>0</v>
      </c>
      <c r="N38">
        <f t="shared" ca="1" si="7"/>
        <v>0</v>
      </c>
      <c r="O38" t="str">
        <f t="shared" ca="1" si="8"/>
        <v>D:T</v>
      </c>
      <c r="P38" t="str">
        <f t="shared" ca="1" si="9"/>
        <v>D9:T9</v>
      </c>
    </row>
    <row r="39" spans="1:16">
      <c r="A39" t="str">
        <f t="shared" si="3"/>
        <v>05</v>
      </c>
      <c r="B39" t="str">
        <f t="shared" ca="1" si="4"/>
        <v>PE</v>
      </c>
      <c r="C39" t="s">
        <v>409</v>
      </c>
      <c r="D39" s="12" t="s">
        <v>450</v>
      </c>
      <c r="E39">
        <f t="shared" ca="1" si="5"/>
        <v>0</v>
      </c>
      <c r="H39" t="str">
        <f t="shared" ca="1" si="10"/>
        <v>'NEO PE'!</v>
      </c>
      <c r="I39">
        <f t="shared" ca="1" si="6"/>
        <v>0</v>
      </c>
      <c r="J39">
        <f t="shared" ref="J39:N89" ca="1" si="16">IF(IFERROR(VLOOKUP($C39,INDIRECT(J$14&amp;"D:D"),1,FALSE),0)&lt;&gt;0,J$14,0)</f>
        <v>0</v>
      </c>
      <c r="K39" t="str">
        <f t="shared" ca="1" si="16"/>
        <v>'NEO PE'!</v>
      </c>
      <c r="L39">
        <f t="shared" ca="1" si="16"/>
        <v>0</v>
      </c>
      <c r="M39">
        <f t="shared" ca="1" si="16"/>
        <v>0</v>
      </c>
      <c r="N39">
        <f t="shared" ca="1" si="16"/>
        <v>0</v>
      </c>
      <c r="O39" t="str">
        <f t="shared" ca="1" si="8"/>
        <v>D:T</v>
      </c>
      <c r="P39" t="str">
        <f t="shared" ca="1" si="9"/>
        <v>D9:T9</v>
      </c>
    </row>
    <row r="40" spans="1:16">
      <c r="A40" t="str">
        <f t="shared" si="3"/>
        <v>06</v>
      </c>
      <c r="B40" t="str">
        <f t="shared" ca="1" si="4"/>
        <v>PE</v>
      </c>
      <c r="C40" t="s">
        <v>409</v>
      </c>
      <c r="D40" s="12" t="s">
        <v>451</v>
      </c>
      <c r="E40">
        <f t="shared" ca="1" si="5"/>
        <v>0</v>
      </c>
      <c r="H40" t="str">
        <f t="shared" ca="1" si="10"/>
        <v>'NEO PE'!</v>
      </c>
      <c r="I40">
        <f t="shared" ca="1" si="6"/>
        <v>0</v>
      </c>
      <c r="J40">
        <f t="shared" ca="1" si="16"/>
        <v>0</v>
      </c>
      <c r="K40" t="str">
        <f t="shared" ca="1" si="16"/>
        <v>'NEO PE'!</v>
      </c>
      <c r="L40">
        <f t="shared" ca="1" si="16"/>
        <v>0</v>
      </c>
      <c r="M40">
        <f t="shared" ca="1" si="16"/>
        <v>0</v>
      </c>
      <c r="N40">
        <f t="shared" ca="1" si="16"/>
        <v>0</v>
      </c>
      <c r="O40" t="str">
        <f t="shared" ca="1" si="8"/>
        <v>D:T</v>
      </c>
      <c r="P40" t="str">
        <f t="shared" ca="1" si="9"/>
        <v>D9:T9</v>
      </c>
    </row>
    <row r="41" spans="1:16">
      <c r="A41" t="str">
        <f t="shared" si="3"/>
        <v>09</v>
      </c>
      <c r="B41" t="str">
        <f t="shared" ca="1" si="4"/>
        <v>PE</v>
      </c>
      <c r="C41" t="s">
        <v>409</v>
      </c>
      <c r="D41" s="12" t="s">
        <v>452</v>
      </c>
      <c r="E41">
        <f t="shared" ca="1" si="5"/>
        <v>0</v>
      </c>
      <c r="H41" t="str">
        <f t="shared" ca="1" si="10"/>
        <v>'NEO PE'!</v>
      </c>
      <c r="I41">
        <f t="shared" ca="1" si="6"/>
        <v>0</v>
      </c>
      <c r="J41">
        <f t="shared" ca="1" si="16"/>
        <v>0</v>
      </c>
      <c r="K41" t="str">
        <f t="shared" ca="1" si="16"/>
        <v>'NEO PE'!</v>
      </c>
      <c r="L41">
        <f t="shared" ca="1" si="16"/>
        <v>0</v>
      </c>
      <c r="M41">
        <f t="shared" ca="1" si="16"/>
        <v>0</v>
      </c>
      <c r="N41">
        <f t="shared" ca="1" si="16"/>
        <v>0</v>
      </c>
      <c r="O41" t="str">
        <f t="shared" ca="1" si="8"/>
        <v>D:T</v>
      </c>
      <c r="P41" t="str">
        <f t="shared" ca="1" si="9"/>
        <v>D9:T9</v>
      </c>
    </row>
    <row r="42" spans="1:16">
      <c r="A42" t="str">
        <f t="shared" si="3"/>
        <v>11</v>
      </c>
      <c r="B42" t="str">
        <f t="shared" ca="1" si="4"/>
        <v>PE</v>
      </c>
      <c r="C42" t="s">
        <v>409</v>
      </c>
      <c r="D42" s="12" t="s">
        <v>453</v>
      </c>
      <c r="E42">
        <f t="shared" ca="1" si="5"/>
        <v>0</v>
      </c>
      <c r="H42" t="str">
        <f t="shared" ca="1" si="10"/>
        <v>'NEO PE'!</v>
      </c>
      <c r="I42">
        <f t="shared" ca="1" si="6"/>
        <v>0</v>
      </c>
      <c r="J42">
        <f t="shared" ca="1" si="16"/>
        <v>0</v>
      </c>
      <c r="K42" t="str">
        <f t="shared" ca="1" si="16"/>
        <v>'NEO PE'!</v>
      </c>
      <c r="L42">
        <f t="shared" ca="1" si="16"/>
        <v>0</v>
      </c>
      <c r="M42">
        <f t="shared" ca="1" si="16"/>
        <v>0</v>
      </c>
      <c r="N42">
        <f t="shared" ca="1" si="16"/>
        <v>0</v>
      </c>
      <c r="O42" t="str">
        <f t="shared" ca="1" si="8"/>
        <v>D:T</v>
      </c>
      <c r="P42" t="str">
        <f t="shared" ca="1" si="9"/>
        <v>D9:T9</v>
      </c>
    </row>
    <row r="43" spans="1:16">
      <c r="A43" t="str">
        <f t="shared" si="3"/>
        <v>12</v>
      </c>
      <c r="B43" t="str">
        <f t="shared" ca="1" si="4"/>
        <v>PE</v>
      </c>
      <c r="C43" t="s">
        <v>409</v>
      </c>
      <c r="D43" s="12" t="s">
        <v>454</v>
      </c>
      <c r="E43">
        <f t="shared" ca="1" si="5"/>
        <v>0</v>
      </c>
      <c r="H43" t="str">
        <f t="shared" ca="1" si="10"/>
        <v>'NEO PE'!</v>
      </c>
      <c r="I43">
        <f t="shared" ca="1" si="6"/>
        <v>0</v>
      </c>
      <c r="J43">
        <f t="shared" ca="1" si="16"/>
        <v>0</v>
      </c>
      <c r="K43" t="str">
        <f t="shared" ca="1" si="16"/>
        <v>'NEO PE'!</v>
      </c>
      <c r="L43">
        <f t="shared" ca="1" si="16"/>
        <v>0</v>
      </c>
      <c r="M43">
        <f t="shared" ca="1" si="16"/>
        <v>0</v>
      </c>
      <c r="N43">
        <f t="shared" ca="1" si="16"/>
        <v>0</v>
      </c>
      <c r="O43" t="str">
        <f t="shared" ca="1" si="8"/>
        <v>D:T</v>
      </c>
      <c r="P43" t="str">
        <f t="shared" ca="1" si="9"/>
        <v>D9:T9</v>
      </c>
    </row>
    <row r="44" spans="1:16">
      <c r="A44" t="str">
        <f t="shared" si="3"/>
        <v>14</v>
      </c>
      <c r="B44" t="str">
        <f t="shared" ca="1" si="4"/>
        <v>PE</v>
      </c>
      <c r="C44" t="s">
        <v>409</v>
      </c>
      <c r="D44" s="12" t="s">
        <v>455</v>
      </c>
      <c r="E44">
        <f t="shared" ca="1" si="5"/>
        <v>0</v>
      </c>
      <c r="H44" t="str">
        <f t="shared" ca="1" si="10"/>
        <v>'NEO PE'!</v>
      </c>
      <c r="I44">
        <f t="shared" ca="1" si="6"/>
        <v>0</v>
      </c>
      <c r="J44">
        <f t="shared" ca="1" si="16"/>
        <v>0</v>
      </c>
      <c r="K44" t="str">
        <f t="shared" ca="1" si="16"/>
        <v>'NEO PE'!</v>
      </c>
      <c r="L44">
        <f t="shared" ca="1" si="16"/>
        <v>0</v>
      </c>
      <c r="M44">
        <f t="shared" ca="1" si="16"/>
        <v>0</v>
      </c>
      <c r="N44">
        <f t="shared" ca="1" si="16"/>
        <v>0</v>
      </c>
      <c r="O44" t="str">
        <f t="shared" ca="1" si="8"/>
        <v>D:T</v>
      </c>
      <c r="P44" t="str">
        <f t="shared" ca="1" si="9"/>
        <v>D9:T9</v>
      </c>
    </row>
    <row r="45" spans="1:16">
      <c r="A45" t="str">
        <f t="shared" si="3"/>
        <v>01</v>
      </c>
      <c r="B45" t="str">
        <f t="shared" ca="1" si="4"/>
        <v>PE</v>
      </c>
      <c r="C45" t="s">
        <v>410</v>
      </c>
      <c r="D45" s="12" t="s">
        <v>456</v>
      </c>
      <c r="E45">
        <f t="shared" ca="1" si="5"/>
        <v>0</v>
      </c>
      <c r="H45" t="str">
        <f t="shared" ca="1" si="10"/>
        <v>'NEO PE'!</v>
      </c>
      <c r="I45">
        <f t="shared" ca="1" si="6"/>
        <v>0</v>
      </c>
      <c r="J45">
        <f t="shared" ca="1" si="16"/>
        <v>0</v>
      </c>
      <c r="K45" t="str">
        <f t="shared" ca="1" si="16"/>
        <v>'NEO PE'!</v>
      </c>
      <c r="L45">
        <f t="shared" ca="1" si="16"/>
        <v>0</v>
      </c>
      <c r="M45">
        <f t="shared" ca="1" si="16"/>
        <v>0</v>
      </c>
      <c r="N45">
        <f t="shared" ca="1" si="16"/>
        <v>0</v>
      </c>
      <c r="O45" t="str">
        <f t="shared" ca="1" si="8"/>
        <v>D:T</v>
      </c>
      <c r="P45" t="str">
        <f t="shared" ca="1" si="9"/>
        <v>D9:T9</v>
      </c>
    </row>
    <row r="46" spans="1:16">
      <c r="A46" t="str">
        <f t="shared" si="3"/>
        <v>02</v>
      </c>
      <c r="B46" t="str">
        <f t="shared" ca="1" si="4"/>
        <v>PE</v>
      </c>
      <c r="C46" t="s">
        <v>410</v>
      </c>
      <c r="D46" s="12" t="s">
        <v>457</v>
      </c>
      <c r="E46">
        <f t="shared" ca="1" si="5"/>
        <v>0</v>
      </c>
      <c r="H46" t="str">
        <f t="shared" ca="1" si="10"/>
        <v>'NEO PE'!</v>
      </c>
      <c r="I46">
        <f t="shared" ca="1" si="6"/>
        <v>0</v>
      </c>
      <c r="J46">
        <f t="shared" ca="1" si="16"/>
        <v>0</v>
      </c>
      <c r="K46" t="str">
        <f t="shared" ca="1" si="16"/>
        <v>'NEO PE'!</v>
      </c>
      <c r="L46">
        <f t="shared" ca="1" si="16"/>
        <v>0</v>
      </c>
      <c r="M46">
        <f t="shared" ca="1" si="16"/>
        <v>0</v>
      </c>
      <c r="N46">
        <f t="shared" ca="1" si="16"/>
        <v>0</v>
      </c>
      <c r="O46" t="str">
        <f t="shared" ca="1" si="8"/>
        <v>D:T</v>
      </c>
      <c r="P46" t="str">
        <f t="shared" ca="1" si="9"/>
        <v>D9:T9</v>
      </c>
    </row>
    <row r="47" spans="1:16">
      <c r="A47" t="str">
        <f t="shared" si="3"/>
        <v>03</v>
      </c>
      <c r="B47" t="str">
        <f t="shared" ca="1" si="4"/>
        <v>PE</v>
      </c>
      <c r="C47" t="s">
        <v>410</v>
      </c>
      <c r="D47" s="12" t="s">
        <v>458</v>
      </c>
      <c r="E47">
        <f t="shared" ca="1" si="5"/>
        <v>0</v>
      </c>
      <c r="H47" t="str">
        <f t="shared" ca="1" si="10"/>
        <v>'NEO PE'!</v>
      </c>
      <c r="I47">
        <f t="shared" ca="1" si="6"/>
        <v>0</v>
      </c>
      <c r="J47">
        <f t="shared" ca="1" si="16"/>
        <v>0</v>
      </c>
      <c r="K47" t="str">
        <f t="shared" ca="1" si="16"/>
        <v>'NEO PE'!</v>
      </c>
      <c r="L47">
        <f t="shared" ca="1" si="16"/>
        <v>0</v>
      </c>
      <c r="M47">
        <f t="shared" ca="1" si="16"/>
        <v>0</v>
      </c>
      <c r="N47">
        <f t="shared" ca="1" si="16"/>
        <v>0</v>
      </c>
      <c r="O47" t="str">
        <f t="shared" ca="1" si="8"/>
        <v>D:T</v>
      </c>
      <c r="P47" t="str">
        <f t="shared" ca="1" si="9"/>
        <v>D9:T9</v>
      </c>
    </row>
    <row r="48" spans="1:16">
      <c r="A48" t="str">
        <f t="shared" si="3"/>
        <v>04</v>
      </c>
      <c r="B48" t="str">
        <f t="shared" ca="1" si="4"/>
        <v>PE</v>
      </c>
      <c r="C48" t="s">
        <v>410</v>
      </c>
      <c r="D48" s="12" t="s">
        <v>459</v>
      </c>
      <c r="E48">
        <f t="shared" ca="1" si="5"/>
        <v>0</v>
      </c>
      <c r="H48" t="str">
        <f t="shared" ca="1" si="10"/>
        <v>'NEO PE'!</v>
      </c>
      <c r="I48">
        <f t="shared" ca="1" si="6"/>
        <v>0</v>
      </c>
      <c r="J48">
        <f t="shared" ca="1" si="16"/>
        <v>0</v>
      </c>
      <c r="K48" t="str">
        <f t="shared" ca="1" si="16"/>
        <v>'NEO PE'!</v>
      </c>
      <c r="L48">
        <f t="shared" ca="1" si="16"/>
        <v>0</v>
      </c>
      <c r="M48">
        <f t="shared" ca="1" si="16"/>
        <v>0</v>
      </c>
      <c r="N48">
        <f t="shared" ca="1" si="16"/>
        <v>0</v>
      </c>
      <c r="O48" t="str">
        <f t="shared" ca="1" si="8"/>
        <v>D:T</v>
      </c>
      <c r="P48" t="str">
        <f t="shared" ca="1" si="9"/>
        <v>D9:T9</v>
      </c>
    </row>
    <row r="49" spans="1:16">
      <c r="A49" t="str">
        <f t="shared" si="3"/>
        <v>05</v>
      </c>
      <c r="B49" t="str">
        <f t="shared" ca="1" si="4"/>
        <v>PE</v>
      </c>
      <c r="C49" t="s">
        <v>410</v>
      </c>
      <c r="D49" s="12" t="s">
        <v>460</v>
      </c>
      <c r="E49">
        <f t="shared" ca="1" si="5"/>
        <v>0</v>
      </c>
      <c r="H49" t="str">
        <f t="shared" ca="1" si="10"/>
        <v>'NEO PE'!</v>
      </c>
      <c r="I49">
        <f t="shared" ca="1" si="6"/>
        <v>0</v>
      </c>
      <c r="J49">
        <f t="shared" ca="1" si="16"/>
        <v>0</v>
      </c>
      <c r="K49" t="str">
        <f t="shared" ca="1" si="16"/>
        <v>'NEO PE'!</v>
      </c>
      <c r="L49">
        <f t="shared" ca="1" si="16"/>
        <v>0</v>
      </c>
      <c r="M49">
        <f t="shared" ca="1" si="16"/>
        <v>0</v>
      </c>
      <c r="N49">
        <f t="shared" ca="1" si="16"/>
        <v>0</v>
      </c>
      <c r="O49" t="str">
        <f t="shared" ca="1" si="8"/>
        <v>D:T</v>
      </c>
      <c r="P49" t="str">
        <f t="shared" ca="1" si="9"/>
        <v>D9:T9</v>
      </c>
    </row>
    <row r="50" spans="1:16">
      <c r="A50" t="str">
        <f t="shared" si="3"/>
        <v>06</v>
      </c>
      <c r="B50" t="str">
        <f t="shared" ca="1" si="4"/>
        <v>PE</v>
      </c>
      <c r="C50" t="s">
        <v>410</v>
      </c>
      <c r="D50" s="12" t="s">
        <v>461</v>
      </c>
      <c r="E50">
        <f t="shared" ca="1" si="5"/>
        <v>0</v>
      </c>
      <c r="H50" t="str">
        <f t="shared" ca="1" si="10"/>
        <v>'NEO PE'!</v>
      </c>
      <c r="I50">
        <f t="shared" ca="1" si="6"/>
        <v>0</v>
      </c>
      <c r="J50">
        <f t="shared" ca="1" si="16"/>
        <v>0</v>
      </c>
      <c r="K50" t="str">
        <f t="shared" ca="1" si="16"/>
        <v>'NEO PE'!</v>
      </c>
      <c r="L50">
        <f t="shared" ca="1" si="16"/>
        <v>0</v>
      </c>
      <c r="M50">
        <f t="shared" ca="1" si="16"/>
        <v>0</v>
      </c>
      <c r="N50">
        <f t="shared" ca="1" si="16"/>
        <v>0</v>
      </c>
      <c r="O50" t="str">
        <f t="shared" ca="1" si="8"/>
        <v>D:T</v>
      </c>
      <c r="P50" t="str">
        <f t="shared" ca="1" si="9"/>
        <v>D9:T9</v>
      </c>
    </row>
    <row r="51" spans="1:16">
      <c r="A51" t="str">
        <f t="shared" si="3"/>
        <v>09</v>
      </c>
      <c r="B51" t="str">
        <f t="shared" ca="1" si="4"/>
        <v>PE</v>
      </c>
      <c r="C51" t="s">
        <v>410</v>
      </c>
      <c r="D51" s="12" t="s">
        <v>462</v>
      </c>
      <c r="E51">
        <f t="shared" ca="1" si="5"/>
        <v>0</v>
      </c>
      <c r="H51" t="str">
        <f t="shared" ca="1" si="10"/>
        <v>'NEO PE'!</v>
      </c>
      <c r="I51">
        <f t="shared" ca="1" si="6"/>
        <v>0</v>
      </c>
      <c r="J51">
        <f t="shared" ca="1" si="16"/>
        <v>0</v>
      </c>
      <c r="K51" t="str">
        <f t="shared" ca="1" si="16"/>
        <v>'NEO PE'!</v>
      </c>
      <c r="L51">
        <f t="shared" ca="1" si="16"/>
        <v>0</v>
      </c>
      <c r="M51">
        <f t="shared" ca="1" si="16"/>
        <v>0</v>
      </c>
      <c r="N51">
        <f t="shared" ca="1" si="16"/>
        <v>0</v>
      </c>
      <c r="O51" t="str">
        <f t="shared" ca="1" si="8"/>
        <v>D:T</v>
      </c>
      <c r="P51" t="str">
        <f t="shared" ca="1" si="9"/>
        <v>D9:T9</v>
      </c>
    </row>
    <row r="52" spans="1:16">
      <c r="A52" t="str">
        <f t="shared" si="3"/>
        <v>11</v>
      </c>
      <c r="B52" t="str">
        <f t="shared" ca="1" si="4"/>
        <v>PE</v>
      </c>
      <c r="C52" t="s">
        <v>410</v>
      </c>
      <c r="D52" s="12" t="s">
        <v>463</v>
      </c>
      <c r="E52">
        <f t="shared" ca="1" si="5"/>
        <v>0</v>
      </c>
      <c r="H52" t="str">
        <f t="shared" ca="1" si="10"/>
        <v>'NEO PE'!</v>
      </c>
      <c r="I52">
        <f t="shared" ca="1" si="6"/>
        <v>0</v>
      </c>
      <c r="J52">
        <f t="shared" ca="1" si="16"/>
        <v>0</v>
      </c>
      <c r="K52" t="str">
        <f t="shared" ca="1" si="16"/>
        <v>'NEO PE'!</v>
      </c>
      <c r="L52">
        <f t="shared" ca="1" si="16"/>
        <v>0</v>
      </c>
      <c r="M52">
        <f t="shared" ca="1" si="16"/>
        <v>0</v>
      </c>
      <c r="N52">
        <f t="shared" ca="1" si="16"/>
        <v>0</v>
      </c>
      <c r="O52" t="str">
        <f t="shared" ca="1" si="8"/>
        <v>D:T</v>
      </c>
      <c r="P52" t="str">
        <f t="shared" ca="1" si="9"/>
        <v>D9:T9</v>
      </c>
    </row>
    <row r="53" spans="1:16">
      <c r="A53" t="str">
        <f t="shared" si="3"/>
        <v>12</v>
      </c>
      <c r="B53" t="str">
        <f t="shared" ca="1" si="4"/>
        <v>PE</v>
      </c>
      <c r="C53" t="s">
        <v>410</v>
      </c>
      <c r="D53" s="12" t="s">
        <v>464</v>
      </c>
      <c r="E53">
        <f t="shared" ca="1" si="5"/>
        <v>0</v>
      </c>
      <c r="H53" t="str">
        <f t="shared" ca="1" si="10"/>
        <v>'NEO PE'!</v>
      </c>
      <c r="I53">
        <f t="shared" ca="1" si="6"/>
        <v>0</v>
      </c>
      <c r="J53">
        <f t="shared" ca="1" si="16"/>
        <v>0</v>
      </c>
      <c r="K53" t="str">
        <f t="shared" ca="1" si="16"/>
        <v>'NEO PE'!</v>
      </c>
      <c r="L53">
        <f t="shared" ca="1" si="16"/>
        <v>0</v>
      </c>
      <c r="M53">
        <f t="shared" ca="1" si="16"/>
        <v>0</v>
      </c>
      <c r="N53">
        <f t="shared" ca="1" si="16"/>
        <v>0</v>
      </c>
      <c r="O53" t="str">
        <f t="shared" ca="1" si="8"/>
        <v>D:T</v>
      </c>
      <c r="P53" t="str">
        <f t="shared" ca="1" si="9"/>
        <v>D9:T9</v>
      </c>
    </row>
    <row r="54" spans="1:16">
      <c r="A54" t="str">
        <f t="shared" si="3"/>
        <v>14</v>
      </c>
      <c r="B54" t="str">
        <f t="shared" ca="1" si="4"/>
        <v>PE</v>
      </c>
      <c r="C54" t="s">
        <v>410</v>
      </c>
      <c r="D54" s="12" t="s">
        <v>465</v>
      </c>
      <c r="E54">
        <f t="shared" ca="1" si="5"/>
        <v>0</v>
      </c>
      <c r="H54" t="str">
        <f t="shared" ca="1" si="10"/>
        <v>'NEO PE'!</v>
      </c>
      <c r="I54">
        <f t="shared" ca="1" si="6"/>
        <v>0</v>
      </c>
      <c r="J54">
        <f t="shared" ca="1" si="16"/>
        <v>0</v>
      </c>
      <c r="K54" t="str">
        <f t="shared" ca="1" si="16"/>
        <v>'NEO PE'!</v>
      </c>
      <c r="L54">
        <f t="shared" ca="1" si="16"/>
        <v>0</v>
      </c>
      <c r="M54">
        <f t="shared" ca="1" si="16"/>
        <v>0</v>
      </c>
      <c r="N54">
        <f t="shared" ca="1" si="16"/>
        <v>0</v>
      </c>
      <c r="O54" t="str">
        <f t="shared" ca="1" si="8"/>
        <v>D:T</v>
      </c>
      <c r="P54" t="str">
        <f t="shared" ca="1" si="9"/>
        <v>D9:T9</v>
      </c>
    </row>
    <row r="55" spans="1:16">
      <c r="A55" t="str">
        <f t="shared" si="3"/>
        <v>01</v>
      </c>
      <c r="B55" t="str">
        <f t="shared" ca="1" si="4"/>
        <v>PE</v>
      </c>
      <c r="C55" t="s">
        <v>411</v>
      </c>
      <c r="D55" s="12" t="s">
        <v>466</v>
      </c>
      <c r="E55">
        <f t="shared" ca="1" si="5"/>
        <v>0</v>
      </c>
      <c r="H55" t="str">
        <f t="shared" ca="1" si="10"/>
        <v>'NEO PE'!</v>
      </c>
      <c r="I55">
        <f t="shared" ca="1" si="6"/>
        <v>0</v>
      </c>
      <c r="J55">
        <f t="shared" ca="1" si="16"/>
        <v>0</v>
      </c>
      <c r="K55" t="str">
        <f t="shared" ca="1" si="16"/>
        <v>'NEO PE'!</v>
      </c>
      <c r="L55">
        <f t="shared" ca="1" si="16"/>
        <v>0</v>
      </c>
      <c r="M55">
        <f t="shared" ca="1" si="16"/>
        <v>0</v>
      </c>
      <c r="N55">
        <f t="shared" ca="1" si="16"/>
        <v>0</v>
      </c>
      <c r="O55" t="str">
        <f t="shared" ca="1" si="8"/>
        <v>D:T</v>
      </c>
      <c r="P55" t="str">
        <f t="shared" ca="1" si="9"/>
        <v>D9:T9</v>
      </c>
    </row>
    <row r="56" spans="1:16">
      <c r="A56" t="str">
        <f t="shared" si="3"/>
        <v>02</v>
      </c>
      <c r="B56" t="str">
        <f t="shared" ca="1" si="4"/>
        <v>PE</v>
      </c>
      <c r="C56" t="s">
        <v>411</v>
      </c>
      <c r="D56" s="12" t="s">
        <v>467</v>
      </c>
      <c r="E56">
        <f t="shared" ca="1" si="5"/>
        <v>0</v>
      </c>
      <c r="H56" t="str">
        <f t="shared" ca="1" si="10"/>
        <v>'NEO PE'!</v>
      </c>
      <c r="I56">
        <f t="shared" ca="1" si="6"/>
        <v>0</v>
      </c>
      <c r="J56">
        <f t="shared" ca="1" si="16"/>
        <v>0</v>
      </c>
      <c r="K56" t="str">
        <f t="shared" ca="1" si="16"/>
        <v>'NEO PE'!</v>
      </c>
      <c r="L56">
        <f t="shared" ca="1" si="16"/>
        <v>0</v>
      </c>
      <c r="M56">
        <f t="shared" ca="1" si="16"/>
        <v>0</v>
      </c>
      <c r="N56">
        <f t="shared" ca="1" si="16"/>
        <v>0</v>
      </c>
      <c r="O56" t="str">
        <f t="shared" ca="1" si="8"/>
        <v>D:T</v>
      </c>
      <c r="P56" t="str">
        <f t="shared" ca="1" si="9"/>
        <v>D9:T9</v>
      </c>
    </row>
    <row r="57" spans="1:16">
      <c r="A57" t="str">
        <f t="shared" si="3"/>
        <v>03</v>
      </c>
      <c r="B57" t="str">
        <f t="shared" ca="1" si="4"/>
        <v>PE</v>
      </c>
      <c r="C57" t="s">
        <v>411</v>
      </c>
      <c r="D57" s="12" t="s">
        <v>468</v>
      </c>
      <c r="E57">
        <f t="shared" ca="1" si="5"/>
        <v>0</v>
      </c>
      <c r="H57" t="str">
        <f t="shared" ca="1" si="10"/>
        <v>'NEO PE'!</v>
      </c>
      <c r="I57">
        <f t="shared" ca="1" si="6"/>
        <v>0</v>
      </c>
      <c r="J57">
        <f t="shared" ca="1" si="16"/>
        <v>0</v>
      </c>
      <c r="K57" t="str">
        <f t="shared" ca="1" si="16"/>
        <v>'NEO PE'!</v>
      </c>
      <c r="L57">
        <f t="shared" ca="1" si="16"/>
        <v>0</v>
      </c>
      <c r="M57">
        <f t="shared" ca="1" si="16"/>
        <v>0</v>
      </c>
      <c r="N57">
        <f t="shared" ca="1" si="16"/>
        <v>0</v>
      </c>
      <c r="O57" t="str">
        <f t="shared" ca="1" si="8"/>
        <v>D:T</v>
      </c>
      <c r="P57" t="str">
        <f t="shared" ca="1" si="9"/>
        <v>D9:T9</v>
      </c>
    </row>
    <row r="58" spans="1:16">
      <c r="A58" t="str">
        <f t="shared" si="3"/>
        <v>04</v>
      </c>
      <c r="B58" t="str">
        <f t="shared" ca="1" si="4"/>
        <v>PE</v>
      </c>
      <c r="C58" t="s">
        <v>411</v>
      </c>
      <c r="D58" s="12" t="s">
        <v>469</v>
      </c>
      <c r="E58">
        <f t="shared" ca="1" si="5"/>
        <v>0</v>
      </c>
      <c r="H58" t="str">
        <f t="shared" ca="1" si="10"/>
        <v>'NEO PE'!</v>
      </c>
      <c r="I58">
        <f t="shared" ca="1" si="6"/>
        <v>0</v>
      </c>
      <c r="J58">
        <f t="shared" ca="1" si="16"/>
        <v>0</v>
      </c>
      <c r="K58" t="str">
        <f t="shared" ca="1" si="16"/>
        <v>'NEO PE'!</v>
      </c>
      <c r="L58">
        <f t="shared" ca="1" si="16"/>
        <v>0</v>
      </c>
      <c r="M58">
        <f t="shared" ca="1" si="16"/>
        <v>0</v>
      </c>
      <c r="N58">
        <f t="shared" ca="1" si="16"/>
        <v>0</v>
      </c>
      <c r="O58" t="str">
        <f t="shared" ca="1" si="8"/>
        <v>D:T</v>
      </c>
      <c r="P58" t="str">
        <f t="shared" ca="1" si="9"/>
        <v>D9:T9</v>
      </c>
    </row>
    <row r="59" spans="1:16">
      <c r="A59" t="str">
        <f t="shared" si="3"/>
        <v>05</v>
      </c>
      <c r="B59" t="str">
        <f t="shared" ca="1" si="4"/>
        <v>PE</v>
      </c>
      <c r="C59" t="s">
        <v>411</v>
      </c>
      <c r="D59" s="12" t="s">
        <v>470</v>
      </c>
      <c r="E59">
        <f t="shared" ca="1" si="5"/>
        <v>0</v>
      </c>
      <c r="H59" t="str">
        <f t="shared" ca="1" si="10"/>
        <v>'NEO PE'!</v>
      </c>
      <c r="I59">
        <f t="shared" ca="1" si="6"/>
        <v>0</v>
      </c>
      <c r="J59">
        <f t="shared" ca="1" si="16"/>
        <v>0</v>
      </c>
      <c r="K59" t="str">
        <f t="shared" ca="1" si="16"/>
        <v>'NEO PE'!</v>
      </c>
      <c r="L59">
        <f t="shared" ca="1" si="16"/>
        <v>0</v>
      </c>
      <c r="M59">
        <f t="shared" ca="1" si="16"/>
        <v>0</v>
      </c>
      <c r="N59">
        <f t="shared" ca="1" si="16"/>
        <v>0</v>
      </c>
      <c r="O59" t="str">
        <f t="shared" ca="1" si="8"/>
        <v>D:T</v>
      </c>
      <c r="P59" t="str">
        <f t="shared" ca="1" si="9"/>
        <v>D9:T9</v>
      </c>
    </row>
    <row r="60" spans="1:16">
      <c r="A60" t="str">
        <f t="shared" si="3"/>
        <v>06</v>
      </c>
      <c r="B60" t="str">
        <f t="shared" ca="1" si="4"/>
        <v>PE</v>
      </c>
      <c r="C60" t="s">
        <v>411</v>
      </c>
      <c r="D60" s="12" t="s">
        <v>471</v>
      </c>
      <c r="E60">
        <f t="shared" ca="1" si="5"/>
        <v>0</v>
      </c>
      <c r="H60" t="str">
        <f t="shared" ca="1" si="10"/>
        <v>'NEO PE'!</v>
      </c>
      <c r="I60">
        <f t="shared" ca="1" si="6"/>
        <v>0</v>
      </c>
      <c r="J60">
        <f t="shared" ca="1" si="16"/>
        <v>0</v>
      </c>
      <c r="K60" t="str">
        <f t="shared" ca="1" si="16"/>
        <v>'NEO PE'!</v>
      </c>
      <c r="L60">
        <f t="shared" ca="1" si="16"/>
        <v>0</v>
      </c>
      <c r="M60">
        <f t="shared" ca="1" si="16"/>
        <v>0</v>
      </c>
      <c r="N60">
        <f t="shared" ca="1" si="16"/>
        <v>0</v>
      </c>
      <c r="O60" t="str">
        <f t="shared" ca="1" si="8"/>
        <v>D:T</v>
      </c>
      <c r="P60" t="str">
        <f t="shared" ca="1" si="9"/>
        <v>D9:T9</v>
      </c>
    </row>
    <row r="61" spans="1:16">
      <c r="A61" t="str">
        <f t="shared" si="3"/>
        <v>09</v>
      </c>
      <c r="B61" t="str">
        <f t="shared" ca="1" si="4"/>
        <v>PE</v>
      </c>
      <c r="C61" t="s">
        <v>411</v>
      </c>
      <c r="D61" s="12" t="s">
        <v>472</v>
      </c>
      <c r="E61">
        <f t="shared" ca="1" si="5"/>
        <v>0</v>
      </c>
      <c r="H61" t="str">
        <f t="shared" ca="1" si="10"/>
        <v>'NEO PE'!</v>
      </c>
      <c r="I61">
        <f t="shared" ca="1" si="6"/>
        <v>0</v>
      </c>
      <c r="J61">
        <f t="shared" ca="1" si="16"/>
        <v>0</v>
      </c>
      <c r="K61" t="str">
        <f t="shared" ca="1" si="16"/>
        <v>'NEO PE'!</v>
      </c>
      <c r="L61">
        <f t="shared" ca="1" si="16"/>
        <v>0</v>
      </c>
      <c r="M61">
        <f t="shared" ca="1" si="16"/>
        <v>0</v>
      </c>
      <c r="N61">
        <f t="shared" ca="1" si="16"/>
        <v>0</v>
      </c>
      <c r="O61" t="str">
        <f t="shared" ca="1" si="8"/>
        <v>D:T</v>
      </c>
      <c r="P61" t="str">
        <f t="shared" ca="1" si="9"/>
        <v>D9:T9</v>
      </c>
    </row>
    <row r="62" spans="1:16">
      <c r="A62" t="str">
        <f t="shared" si="3"/>
        <v>11</v>
      </c>
      <c r="B62" t="str">
        <f t="shared" ca="1" si="4"/>
        <v>PE</v>
      </c>
      <c r="C62" t="s">
        <v>411</v>
      </c>
      <c r="D62" s="12" t="s">
        <v>473</v>
      </c>
      <c r="E62">
        <f t="shared" ca="1" si="5"/>
        <v>0</v>
      </c>
      <c r="H62" t="str">
        <f t="shared" ca="1" si="10"/>
        <v>'NEO PE'!</v>
      </c>
      <c r="I62">
        <f t="shared" ca="1" si="6"/>
        <v>0</v>
      </c>
      <c r="J62">
        <f t="shared" ca="1" si="16"/>
        <v>0</v>
      </c>
      <c r="K62" t="str">
        <f t="shared" ca="1" si="16"/>
        <v>'NEO PE'!</v>
      </c>
      <c r="L62">
        <f t="shared" ca="1" si="16"/>
        <v>0</v>
      </c>
      <c r="M62">
        <f t="shared" ca="1" si="16"/>
        <v>0</v>
      </c>
      <c r="N62">
        <f t="shared" ca="1" si="16"/>
        <v>0</v>
      </c>
      <c r="O62" t="str">
        <f t="shared" ca="1" si="8"/>
        <v>D:T</v>
      </c>
      <c r="P62" t="str">
        <f t="shared" ca="1" si="9"/>
        <v>D9:T9</v>
      </c>
    </row>
    <row r="63" spans="1:16">
      <c r="A63" t="str">
        <f t="shared" si="3"/>
        <v>12</v>
      </c>
      <c r="B63" t="str">
        <f t="shared" ca="1" si="4"/>
        <v>PE</v>
      </c>
      <c r="C63" t="s">
        <v>411</v>
      </c>
      <c r="D63" s="12" t="s">
        <v>474</v>
      </c>
      <c r="E63">
        <f t="shared" ca="1" si="5"/>
        <v>0</v>
      </c>
      <c r="H63" t="str">
        <f t="shared" ca="1" si="10"/>
        <v>'NEO PE'!</v>
      </c>
      <c r="I63">
        <f t="shared" ca="1" si="6"/>
        <v>0</v>
      </c>
      <c r="J63">
        <f t="shared" ca="1" si="16"/>
        <v>0</v>
      </c>
      <c r="K63" t="str">
        <f t="shared" ca="1" si="16"/>
        <v>'NEO PE'!</v>
      </c>
      <c r="L63">
        <f t="shared" ca="1" si="16"/>
        <v>0</v>
      </c>
      <c r="M63">
        <f t="shared" ca="1" si="16"/>
        <v>0</v>
      </c>
      <c r="N63">
        <f t="shared" ca="1" si="16"/>
        <v>0</v>
      </c>
      <c r="O63" t="str">
        <f t="shared" ca="1" si="8"/>
        <v>D:T</v>
      </c>
      <c r="P63" t="str">
        <f t="shared" ca="1" si="9"/>
        <v>D9:T9</v>
      </c>
    </row>
    <row r="64" spans="1:16">
      <c r="A64" t="str">
        <f t="shared" si="3"/>
        <v>14</v>
      </c>
      <c r="B64" t="str">
        <f ca="1">VLOOKUP(H64,$A$1:$K$6,11,FALSE)</f>
        <v>PE</v>
      </c>
      <c r="C64" t="s">
        <v>411</v>
      </c>
      <c r="D64" s="12" t="s">
        <v>475</v>
      </c>
      <c r="E64">
        <f t="shared" ca="1" si="5"/>
        <v>0</v>
      </c>
      <c r="H64" t="str">
        <f t="shared" ca="1" si="10"/>
        <v>'NEO PE'!</v>
      </c>
      <c r="I64">
        <f t="shared" ca="1" si="6"/>
        <v>0</v>
      </c>
      <c r="J64">
        <f t="shared" ca="1" si="16"/>
        <v>0</v>
      </c>
      <c r="K64" t="str">
        <f t="shared" ca="1" si="16"/>
        <v>'NEO PE'!</v>
      </c>
      <c r="L64">
        <f t="shared" ca="1" si="16"/>
        <v>0</v>
      </c>
      <c r="M64">
        <f t="shared" ca="1" si="16"/>
        <v>0</v>
      </c>
      <c r="N64">
        <f t="shared" ca="1" si="16"/>
        <v>0</v>
      </c>
      <c r="O64" t="str">
        <f t="shared" ca="1" si="8"/>
        <v>D:T</v>
      </c>
      <c r="P64" t="str">
        <f t="shared" ca="1" si="9"/>
        <v>D9:T9</v>
      </c>
    </row>
    <row r="65" spans="1:16">
      <c r="A65" t="str">
        <f t="shared" si="3"/>
        <v>01</v>
      </c>
      <c r="B65" t="e">
        <f ca="1">VLOOKUP(H65,$A$1:$K$6,11,FALSE)</f>
        <v>#N/A</v>
      </c>
      <c r="C65" t="s">
        <v>476</v>
      </c>
      <c r="D65" s="12" t="s">
        <v>477</v>
      </c>
      <c r="E65">
        <f t="shared" ca="1" si="5"/>
        <v>0</v>
      </c>
      <c r="H65">
        <f t="shared" ca="1" si="10"/>
        <v>0</v>
      </c>
      <c r="I65">
        <f t="shared" ca="1" si="6"/>
        <v>0</v>
      </c>
      <c r="J65">
        <f t="shared" ca="1" si="16"/>
        <v>0</v>
      </c>
      <c r="K65">
        <f t="shared" ca="1" si="16"/>
        <v>0</v>
      </c>
      <c r="L65">
        <f t="shared" ca="1" si="16"/>
        <v>0</v>
      </c>
      <c r="M65">
        <f t="shared" ca="1" si="16"/>
        <v>0</v>
      </c>
      <c r="N65">
        <f t="shared" ca="1" si="16"/>
        <v>0</v>
      </c>
      <c r="O65" t="e">
        <f t="shared" ca="1" si="8"/>
        <v>#N/A</v>
      </c>
      <c r="P65" t="e">
        <f t="shared" ca="1" si="9"/>
        <v>#N/A</v>
      </c>
    </row>
    <row r="66" spans="1:16">
      <c r="A66" t="str">
        <f t="shared" si="3"/>
        <v>02</v>
      </c>
      <c r="B66" t="e">
        <f t="shared" ca="1" si="4"/>
        <v>#N/A</v>
      </c>
      <c r="C66" t="s">
        <v>476</v>
      </c>
      <c r="D66" s="12" t="s">
        <v>478</v>
      </c>
      <c r="E66">
        <f t="shared" ca="1" si="5"/>
        <v>0</v>
      </c>
      <c r="H66">
        <f t="shared" ca="1" si="10"/>
        <v>0</v>
      </c>
      <c r="I66">
        <f t="shared" ca="1" si="6"/>
        <v>0</v>
      </c>
      <c r="J66">
        <f t="shared" ca="1" si="16"/>
        <v>0</v>
      </c>
      <c r="K66">
        <f t="shared" ca="1" si="16"/>
        <v>0</v>
      </c>
      <c r="L66">
        <f t="shared" ref="L66:L75" ca="1" si="17">IF(IFERROR(VLOOKUP($C66,INDIRECT(L$14&amp;"D:D"),1,FALSE),0)&lt;&gt;0,L$14,0)</f>
        <v>0</v>
      </c>
      <c r="M66">
        <f t="shared" ca="1" si="16"/>
        <v>0</v>
      </c>
      <c r="N66">
        <f t="shared" ca="1" si="16"/>
        <v>0</v>
      </c>
      <c r="O66" t="e">
        <f t="shared" ca="1" si="8"/>
        <v>#N/A</v>
      </c>
      <c r="P66" t="e">
        <f t="shared" ca="1" si="9"/>
        <v>#N/A</v>
      </c>
    </row>
    <row r="67" spans="1:16">
      <c r="A67" t="str">
        <f t="shared" si="3"/>
        <v>03</v>
      </c>
      <c r="B67" t="e">
        <f t="shared" ca="1" si="4"/>
        <v>#N/A</v>
      </c>
      <c r="C67" t="s">
        <v>476</v>
      </c>
      <c r="D67" s="12" t="s">
        <v>479</v>
      </c>
      <c r="E67">
        <f t="shared" ca="1" si="5"/>
        <v>0</v>
      </c>
      <c r="H67">
        <f t="shared" ca="1" si="10"/>
        <v>0</v>
      </c>
      <c r="I67">
        <f t="shared" ca="1" si="6"/>
        <v>0</v>
      </c>
      <c r="J67">
        <f t="shared" ca="1" si="16"/>
        <v>0</v>
      </c>
      <c r="K67">
        <f t="shared" ca="1" si="16"/>
        <v>0</v>
      </c>
      <c r="L67">
        <f t="shared" ca="1" si="17"/>
        <v>0</v>
      </c>
      <c r="M67">
        <f t="shared" ca="1" si="16"/>
        <v>0</v>
      </c>
      <c r="N67">
        <f t="shared" ca="1" si="16"/>
        <v>0</v>
      </c>
      <c r="O67" t="e">
        <f t="shared" ca="1" si="8"/>
        <v>#N/A</v>
      </c>
      <c r="P67" t="e">
        <f t="shared" ca="1" si="9"/>
        <v>#N/A</v>
      </c>
    </row>
    <row r="68" spans="1:16">
      <c r="A68" t="str">
        <f t="shared" si="3"/>
        <v>04</v>
      </c>
      <c r="B68" t="e">
        <f t="shared" ca="1" si="4"/>
        <v>#N/A</v>
      </c>
      <c r="C68" t="s">
        <v>476</v>
      </c>
      <c r="D68" s="12" t="s">
        <v>480</v>
      </c>
      <c r="E68">
        <f t="shared" ca="1" si="5"/>
        <v>0</v>
      </c>
      <c r="H68">
        <f t="shared" ca="1" si="10"/>
        <v>0</v>
      </c>
      <c r="I68">
        <f t="shared" ca="1" si="6"/>
        <v>0</v>
      </c>
      <c r="J68">
        <f t="shared" ca="1" si="16"/>
        <v>0</v>
      </c>
      <c r="K68">
        <f t="shared" ca="1" si="16"/>
        <v>0</v>
      </c>
      <c r="L68">
        <f t="shared" ca="1" si="17"/>
        <v>0</v>
      </c>
      <c r="M68">
        <f t="shared" ca="1" si="16"/>
        <v>0</v>
      </c>
      <c r="N68">
        <f t="shared" ca="1" si="16"/>
        <v>0</v>
      </c>
      <c r="O68" t="e">
        <f t="shared" ca="1" si="8"/>
        <v>#N/A</v>
      </c>
      <c r="P68" t="e">
        <f t="shared" ca="1" si="9"/>
        <v>#N/A</v>
      </c>
    </row>
    <row r="69" spans="1:16">
      <c r="A69" t="str">
        <f t="shared" si="3"/>
        <v>05</v>
      </c>
      <c r="B69" t="e">
        <f t="shared" ca="1" si="4"/>
        <v>#N/A</v>
      </c>
      <c r="C69" t="s">
        <v>476</v>
      </c>
      <c r="D69" s="12" t="s">
        <v>481</v>
      </c>
      <c r="E69">
        <f t="shared" ca="1" si="5"/>
        <v>0</v>
      </c>
      <c r="H69">
        <f t="shared" ca="1" si="10"/>
        <v>0</v>
      </c>
      <c r="I69">
        <f t="shared" ca="1" si="6"/>
        <v>0</v>
      </c>
      <c r="J69">
        <f t="shared" ca="1" si="16"/>
        <v>0</v>
      </c>
      <c r="K69">
        <f t="shared" ca="1" si="16"/>
        <v>0</v>
      </c>
      <c r="L69">
        <f t="shared" ca="1" si="17"/>
        <v>0</v>
      </c>
      <c r="M69">
        <f t="shared" ca="1" si="16"/>
        <v>0</v>
      </c>
      <c r="N69">
        <f t="shared" ca="1" si="16"/>
        <v>0</v>
      </c>
      <c r="O69" t="e">
        <f t="shared" ca="1" si="8"/>
        <v>#N/A</v>
      </c>
      <c r="P69" t="e">
        <f t="shared" ca="1" si="9"/>
        <v>#N/A</v>
      </c>
    </row>
    <row r="70" spans="1:16">
      <c r="A70" t="str">
        <f t="shared" si="3"/>
        <v>06</v>
      </c>
      <c r="B70" t="e">
        <f t="shared" ca="1" si="4"/>
        <v>#N/A</v>
      </c>
      <c r="C70" t="s">
        <v>476</v>
      </c>
      <c r="D70" s="12" t="s">
        <v>482</v>
      </c>
      <c r="E70">
        <f t="shared" ca="1" si="5"/>
        <v>0</v>
      </c>
      <c r="H70">
        <f t="shared" ca="1" si="10"/>
        <v>0</v>
      </c>
      <c r="I70">
        <f t="shared" ca="1" si="6"/>
        <v>0</v>
      </c>
      <c r="J70">
        <f t="shared" ca="1" si="16"/>
        <v>0</v>
      </c>
      <c r="K70">
        <f t="shared" ca="1" si="16"/>
        <v>0</v>
      </c>
      <c r="L70">
        <f t="shared" ca="1" si="17"/>
        <v>0</v>
      </c>
      <c r="M70">
        <f t="shared" ca="1" si="16"/>
        <v>0</v>
      </c>
      <c r="N70">
        <f t="shared" ca="1" si="16"/>
        <v>0</v>
      </c>
      <c r="O70" t="e">
        <f t="shared" ca="1" si="8"/>
        <v>#N/A</v>
      </c>
      <c r="P70" t="e">
        <f t="shared" ca="1" si="9"/>
        <v>#N/A</v>
      </c>
    </row>
    <row r="71" spans="1:16">
      <c r="A71" t="str">
        <f t="shared" si="3"/>
        <v>09</v>
      </c>
      <c r="B71" t="e">
        <f t="shared" ca="1" si="4"/>
        <v>#N/A</v>
      </c>
      <c r="C71" t="s">
        <v>476</v>
      </c>
      <c r="D71" s="12" t="s">
        <v>483</v>
      </c>
      <c r="E71">
        <f t="shared" ca="1" si="5"/>
        <v>0</v>
      </c>
      <c r="H71">
        <f t="shared" ca="1" si="10"/>
        <v>0</v>
      </c>
      <c r="I71">
        <f t="shared" ca="1" si="6"/>
        <v>0</v>
      </c>
      <c r="J71">
        <f t="shared" ca="1" si="16"/>
        <v>0</v>
      </c>
      <c r="K71">
        <f t="shared" ca="1" si="16"/>
        <v>0</v>
      </c>
      <c r="L71">
        <f t="shared" ca="1" si="17"/>
        <v>0</v>
      </c>
      <c r="M71">
        <f t="shared" ca="1" si="16"/>
        <v>0</v>
      </c>
      <c r="N71">
        <f t="shared" ca="1" si="16"/>
        <v>0</v>
      </c>
      <c r="O71" t="e">
        <f t="shared" ca="1" si="8"/>
        <v>#N/A</v>
      </c>
      <c r="P71" t="e">
        <f t="shared" ca="1" si="9"/>
        <v>#N/A</v>
      </c>
    </row>
    <row r="72" spans="1:16">
      <c r="A72" t="str">
        <f t="shared" si="3"/>
        <v>11</v>
      </c>
      <c r="B72" t="e">
        <f t="shared" ca="1" si="4"/>
        <v>#N/A</v>
      </c>
      <c r="C72" t="s">
        <v>476</v>
      </c>
      <c r="D72" s="12" t="s">
        <v>484</v>
      </c>
      <c r="E72">
        <f t="shared" ca="1" si="5"/>
        <v>0</v>
      </c>
      <c r="H72">
        <f t="shared" ca="1" si="10"/>
        <v>0</v>
      </c>
      <c r="I72">
        <f t="shared" ca="1" si="6"/>
        <v>0</v>
      </c>
      <c r="J72">
        <f t="shared" ca="1" si="16"/>
        <v>0</v>
      </c>
      <c r="K72">
        <f t="shared" ca="1" si="16"/>
        <v>0</v>
      </c>
      <c r="L72">
        <f t="shared" ca="1" si="17"/>
        <v>0</v>
      </c>
      <c r="M72">
        <f t="shared" ca="1" si="16"/>
        <v>0</v>
      </c>
      <c r="N72">
        <f t="shared" ca="1" si="16"/>
        <v>0</v>
      </c>
      <c r="O72" t="e">
        <f t="shared" ca="1" si="8"/>
        <v>#N/A</v>
      </c>
      <c r="P72" t="e">
        <f t="shared" ca="1" si="9"/>
        <v>#N/A</v>
      </c>
    </row>
    <row r="73" spans="1:16">
      <c r="A73" t="str">
        <f t="shared" si="3"/>
        <v>12</v>
      </c>
      <c r="B73" t="e">
        <f t="shared" ca="1" si="4"/>
        <v>#N/A</v>
      </c>
      <c r="C73" t="s">
        <v>476</v>
      </c>
      <c r="D73" s="12" t="s">
        <v>485</v>
      </c>
      <c r="E73">
        <f t="shared" ca="1" si="5"/>
        <v>0</v>
      </c>
      <c r="H73">
        <f t="shared" ca="1" si="10"/>
        <v>0</v>
      </c>
      <c r="I73">
        <f t="shared" ca="1" si="6"/>
        <v>0</v>
      </c>
      <c r="J73">
        <f t="shared" ca="1" si="16"/>
        <v>0</v>
      </c>
      <c r="K73">
        <f t="shared" ca="1" si="16"/>
        <v>0</v>
      </c>
      <c r="L73">
        <f t="shared" ca="1" si="17"/>
        <v>0</v>
      </c>
      <c r="M73">
        <f t="shared" ca="1" si="16"/>
        <v>0</v>
      </c>
      <c r="N73">
        <f t="shared" ca="1" si="16"/>
        <v>0</v>
      </c>
      <c r="O73" t="e">
        <f t="shared" ca="1" si="8"/>
        <v>#N/A</v>
      </c>
      <c r="P73" t="e">
        <f t="shared" ca="1" si="9"/>
        <v>#N/A</v>
      </c>
    </row>
    <row r="74" spans="1:16">
      <c r="A74" t="str">
        <f t="shared" si="3"/>
        <v>14</v>
      </c>
      <c r="B74" t="e">
        <f t="shared" ca="1" si="4"/>
        <v>#N/A</v>
      </c>
      <c r="C74" t="s">
        <v>476</v>
      </c>
      <c r="D74" s="12" t="s">
        <v>486</v>
      </c>
      <c r="E74">
        <f t="shared" ca="1" si="5"/>
        <v>0</v>
      </c>
      <c r="H74">
        <f t="shared" ca="1" si="10"/>
        <v>0</v>
      </c>
      <c r="I74">
        <f t="shared" ca="1" si="6"/>
        <v>0</v>
      </c>
      <c r="J74">
        <f t="shared" ca="1" si="16"/>
        <v>0</v>
      </c>
      <c r="K74">
        <f t="shared" ca="1" si="16"/>
        <v>0</v>
      </c>
      <c r="L74">
        <f t="shared" ca="1" si="17"/>
        <v>0</v>
      </c>
      <c r="M74">
        <f t="shared" ca="1" si="16"/>
        <v>0</v>
      </c>
      <c r="N74">
        <f t="shared" ca="1" si="16"/>
        <v>0</v>
      </c>
      <c r="O74" t="e">
        <f t="shared" ca="1" si="8"/>
        <v>#N/A</v>
      </c>
      <c r="P74" t="e">
        <f t="shared" ca="1" si="9"/>
        <v>#N/A</v>
      </c>
    </row>
    <row r="75" spans="1:16">
      <c r="A75" t="str">
        <f t="shared" si="3"/>
        <v>01</v>
      </c>
      <c r="B75" t="e">
        <f t="shared" ca="1" si="4"/>
        <v>#N/A</v>
      </c>
      <c r="C75" t="s">
        <v>487</v>
      </c>
      <c r="D75" s="12" t="s">
        <v>488</v>
      </c>
      <c r="E75">
        <f t="shared" ca="1" si="5"/>
        <v>0</v>
      </c>
      <c r="H75">
        <f t="shared" ca="1" si="10"/>
        <v>0</v>
      </c>
      <c r="I75">
        <f t="shared" ca="1" si="6"/>
        <v>0</v>
      </c>
      <c r="J75">
        <f t="shared" ca="1" si="16"/>
        <v>0</v>
      </c>
      <c r="K75">
        <f t="shared" ca="1" si="16"/>
        <v>0</v>
      </c>
      <c r="L75">
        <f t="shared" ca="1" si="17"/>
        <v>0</v>
      </c>
      <c r="M75">
        <f t="shared" ca="1" si="16"/>
        <v>0</v>
      </c>
      <c r="N75">
        <f t="shared" ca="1" si="16"/>
        <v>0</v>
      </c>
      <c r="O75" t="e">
        <f t="shared" ca="1" si="8"/>
        <v>#N/A</v>
      </c>
      <c r="P75" t="e">
        <f t="shared" ca="1" si="9"/>
        <v>#N/A</v>
      </c>
    </row>
    <row r="76" spans="1:16">
      <c r="A76" t="str">
        <f t="shared" si="3"/>
        <v>02</v>
      </c>
      <c r="B76" t="e">
        <f t="shared" ca="1" si="4"/>
        <v>#N/A</v>
      </c>
      <c r="C76" t="s">
        <v>487</v>
      </c>
      <c r="D76" s="12" t="s">
        <v>489</v>
      </c>
      <c r="E76">
        <f t="shared" ca="1" si="5"/>
        <v>0</v>
      </c>
      <c r="H76">
        <f t="shared" ca="1" si="10"/>
        <v>0</v>
      </c>
      <c r="I76">
        <f t="shared" ca="1" si="6"/>
        <v>0</v>
      </c>
      <c r="J76">
        <f t="shared" ca="1" si="16"/>
        <v>0</v>
      </c>
      <c r="K76">
        <f t="shared" ca="1" si="16"/>
        <v>0</v>
      </c>
      <c r="L76">
        <f t="shared" ca="1" si="16"/>
        <v>0</v>
      </c>
      <c r="M76">
        <f t="shared" ca="1" si="16"/>
        <v>0</v>
      </c>
      <c r="N76">
        <f t="shared" ca="1" si="16"/>
        <v>0</v>
      </c>
      <c r="O76" t="e">
        <f t="shared" ca="1" si="8"/>
        <v>#N/A</v>
      </c>
      <c r="P76" t="e">
        <f t="shared" ca="1" si="9"/>
        <v>#N/A</v>
      </c>
    </row>
    <row r="77" spans="1:16">
      <c r="A77" t="str">
        <f t="shared" si="3"/>
        <v>03</v>
      </c>
      <c r="B77" t="e">
        <f t="shared" ca="1" si="4"/>
        <v>#N/A</v>
      </c>
      <c r="C77" t="s">
        <v>487</v>
      </c>
      <c r="D77" s="12" t="s">
        <v>490</v>
      </c>
      <c r="E77">
        <f t="shared" ca="1" si="5"/>
        <v>0</v>
      </c>
      <c r="H77">
        <f t="shared" ca="1" si="10"/>
        <v>0</v>
      </c>
      <c r="I77">
        <f t="shared" ca="1" si="6"/>
        <v>0</v>
      </c>
      <c r="J77">
        <f t="shared" ca="1" si="16"/>
        <v>0</v>
      </c>
      <c r="K77">
        <f t="shared" ca="1" si="16"/>
        <v>0</v>
      </c>
      <c r="L77">
        <f t="shared" ca="1" si="16"/>
        <v>0</v>
      </c>
      <c r="M77">
        <f t="shared" ca="1" si="16"/>
        <v>0</v>
      </c>
      <c r="N77">
        <f t="shared" ca="1" si="16"/>
        <v>0</v>
      </c>
      <c r="O77" t="e">
        <f t="shared" ca="1" si="8"/>
        <v>#N/A</v>
      </c>
      <c r="P77" t="e">
        <f t="shared" ca="1" si="9"/>
        <v>#N/A</v>
      </c>
    </row>
    <row r="78" spans="1:16">
      <c r="A78" t="str">
        <f t="shared" si="3"/>
        <v>04</v>
      </c>
      <c r="B78" t="e">
        <f t="shared" ca="1" si="4"/>
        <v>#N/A</v>
      </c>
      <c r="C78" t="s">
        <v>487</v>
      </c>
      <c r="D78" s="12" t="s">
        <v>491</v>
      </c>
      <c r="E78">
        <f t="shared" ca="1" si="5"/>
        <v>0</v>
      </c>
      <c r="H78">
        <f t="shared" ca="1" si="10"/>
        <v>0</v>
      </c>
      <c r="I78">
        <f t="shared" ca="1" si="6"/>
        <v>0</v>
      </c>
      <c r="J78">
        <f t="shared" ca="1" si="16"/>
        <v>0</v>
      </c>
      <c r="K78">
        <f t="shared" ca="1" si="16"/>
        <v>0</v>
      </c>
      <c r="L78">
        <f t="shared" ca="1" si="16"/>
        <v>0</v>
      </c>
      <c r="M78">
        <f t="shared" ca="1" si="16"/>
        <v>0</v>
      </c>
      <c r="N78">
        <f t="shared" ca="1" si="16"/>
        <v>0</v>
      </c>
      <c r="O78" t="e">
        <f t="shared" ca="1" si="8"/>
        <v>#N/A</v>
      </c>
      <c r="P78" t="e">
        <f t="shared" ca="1" si="9"/>
        <v>#N/A</v>
      </c>
    </row>
    <row r="79" spans="1:16">
      <c r="A79" t="str">
        <f t="shared" si="3"/>
        <v>05</v>
      </c>
      <c r="B79" t="e">
        <f t="shared" ca="1" si="4"/>
        <v>#N/A</v>
      </c>
      <c r="C79" t="s">
        <v>487</v>
      </c>
      <c r="D79" s="12" t="s">
        <v>492</v>
      </c>
      <c r="E79">
        <f t="shared" ca="1" si="5"/>
        <v>0</v>
      </c>
      <c r="H79">
        <f t="shared" ca="1" si="10"/>
        <v>0</v>
      </c>
      <c r="I79">
        <f t="shared" ca="1" si="6"/>
        <v>0</v>
      </c>
      <c r="J79">
        <f t="shared" ca="1" si="16"/>
        <v>0</v>
      </c>
      <c r="K79">
        <f t="shared" ca="1" si="16"/>
        <v>0</v>
      </c>
      <c r="L79">
        <f t="shared" ca="1" si="16"/>
        <v>0</v>
      </c>
      <c r="M79">
        <f t="shared" ca="1" si="16"/>
        <v>0</v>
      </c>
      <c r="N79">
        <f t="shared" ca="1" si="16"/>
        <v>0</v>
      </c>
      <c r="O79" t="e">
        <f t="shared" ca="1" si="8"/>
        <v>#N/A</v>
      </c>
      <c r="P79" t="e">
        <f t="shared" ca="1" si="9"/>
        <v>#N/A</v>
      </c>
    </row>
    <row r="80" spans="1:16">
      <c r="A80" t="str">
        <f t="shared" si="3"/>
        <v>06</v>
      </c>
      <c r="B80" t="e">
        <f t="shared" ca="1" si="4"/>
        <v>#N/A</v>
      </c>
      <c r="C80" t="s">
        <v>487</v>
      </c>
      <c r="D80" s="12" t="s">
        <v>493</v>
      </c>
      <c r="E80">
        <f t="shared" ca="1" si="5"/>
        <v>0</v>
      </c>
      <c r="H80">
        <f t="shared" ca="1" si="10"/>
        <v>0</v>
      </c>
      <c r="I80">
        <f t="shared" ca="1" si="6"/>
        <v>0</v>
      </c>
      <c r="J80">
        <f t="shared" ca="1" si="16"/>
        <v>0</v>
      </c>
      <c r="K80">
        <f t="shared" ca="1" si="16"/>
        <v>0</v>
      </c>
      <c r="L80">
        <f t="shared" ca="1" si="16"/>
        <v>0</v>
      </c>
      <c r="M80">
        <f t="shared" ca="1" si="16"/>
        <v>0</v>
      </c>
      <c r="N80">
        <f t="shared" ca="1" si="16"/>
        <v>0</v>
      </c>
      <c r="O80" t="e">
        <f t="shared" ca="1" si="8"/>
        <v>#N/A</v>
      </c>
      <c r="P80" t="e">
        <f t="shared" ca="1" si="9"/>
        <v>#N/A</v>
      </c>
    </row>
    <row r="81" spans="1:16">
      <c r="A81" t="str">
        <f t="shared" si="3"/>
        <v>09</v>
      </c>
      <c r="B81" t="e">
        <f t="shared" ca="1" si="4"/>
        <v>#N/A</v>
      </c>
      <c r="C81" t="s">
        <v>487</v>
      </c>
      <c r="D81" s="12" t="s">
        <v>494</v>
      </c>
      <c r="E81">
        <f t="shared" ca="1" si="5"/>
        <v>0</v>
      </c>
      <c r="H81">
        <f t="shared" ca="1" si="10"/>
        <v>0</v>
      </c>
      <c r="I81">
        <f t="shared" ca="1" si="6"/>
        <v>0</v>
      </c>
      <c r="J81">
        <f t="shared" ca="1" si="16"/>
        <v>0</v>
      </c>
      <c r="K81">
        <f t="shared" ca="1" si="16"/>
        <v>0</v>
      </c>
      <c r="L81">
        <f t="shared" ca="1" si="16"/>
        <v>0</v>
      </c>
      <c r="M81">
        <f t="shared" ca="1" si="16"/>
        <v>0</v>
      </c>
      <c r="N81">
        <f t="shared" ca="1" si="16"/>
        <v>0</v>
      </c>
      <c r="O81" t="e">
        <f t="shared" ca="1" si="8"/>
        <v>#N/A</v>
      </c>
      <c r="P81" t="e">
        <f t="shared" ca="1" si="9"/>
        <v>#N/A</v>
      </c>
    </row>
    <row r="82" spans="1:16">
      <c r="A82" t="str">
        <f t="shared" si="3"/>
        <v>11</v>
      </c>
      <c r="B82" t="e">
        <f t="shared" ca="1" si="4"/>
        <v>#N/A</v>
      </c>
      <c r="C82" t="s">
        <v>487</v>
      </c>
      <c r="D82" s="12" t="s">
        <v>495</v>
      </c>
      <c r="E82">
        <f t="shared" ca="1" si="5"/>
        <v>0</v>
      </c>
      <c r="H82">
        <f t="shared" ca="1" si="10"/>
        <v>0</v>
      </c>
      <c r="I82">
        <f t="shared" ca="1" si="6"/>
        <v>0</v>
      </c>
      <c r="J82">
        <f t="shared" ca="1" si="16"/>
        <v>0</v>
      </c>
      <c r="K82">
        <f t="shared" ca="1" si="16"/>
        <v>0</v>
      </c>
      <c r="L82">
        <f t="shared" ca="1" si="16"/>
        <v>0</v>
      </c>
      <c r="M82">
        <f t="shared" ca="1" si="16"/>
        <v>0</v>
      </c>
      <c r="N82">
        <f t="shared" ca="1" si="16"/>
        <v>0</v>
      </c>
      <c r="O82" t="e">
        <f t="shared" ca="1" si="8"/>
        <v>#N/A</v>
      </c>
      <c r="P82" t="e">
        <f t="shared" ca="1" si="9"/>
        <v>#N/A</v>
      </c>
    </row>
    <row r="83" spans="1:16">
      <c r="A83" t="str">
        <f t="shared" si="3"/>
        <v>12</v>
      </c>
      <c r="B83" t="e">
        <f t="shared" ca="1" si="4"/>
        <v>#N/A</v>
      </c>
      <c r="C83" t="s">
        <v>487</v>
      </c>
      <c r="D83" s="12" t="s">
        <v>496</v>
      </c>
      <c r="E83">
        <f t="shared" ca="1" si="5"/>
        <v>0</v>
      </c>
      <c r="H83">
        <f t="shared" ca="1" si="10"/>
        <v>0</v>
      </c>
      <c r="I83">
        <f t="shared" ca="1" si="6"/>
        <v>0</v>
      </c>
      <c r="J83">
        <f t="shared" ca="1" si="16"/>
        <v>0</v>
      </c>
      <c r="K83">
        <f t="shared" ca="1" si="16"/>
        <v>0</v>
      </c>
      <c r="L83">
        <f t="shared" ca="1" si="16"/>
        <v>0</v>
      </c>
      <c r="M83">
        <f t="shared" ca="1" si="16"/>
        <v>0</v>
      </c>
      <c r="N83">
        <f t="shared" ca="1" si="16"/>
        <v>0</v>
      </c>
      <c r="O83" t="e">
        <f t="shared" ca="1" si="8"/>
        <v>#N/A</v>
      </c>
      <c r="P83" t="e">
        <f t="shared" ca="1" si="9"/>
        <v>#N/A</v>
      </c>
    </row>
    <row r="84" spans="1:16">
      <c r="A84" t="str">
        <f t="shared" si="3"/>
        <v>14</v>
      </c>
      <c r="B84" t="e">
        <f t="shared" ca="1" si="4"/>
        <v>#N/A</v>
      </c>
      <c r="C84" t="s">
        <v>487</v>
      </c>
      <c r="D84" s="12" t="s">
        <v>497</v>
      </c>
      <c r="E84">
        <f t="shared" ca="1" si="5"/>
        <v>0</v>
      </c>
      <c r="H84">
        <f t="shared" ca="1" si="10"/>
        <v>0</v>
      </c>
      <c r="I84">
        <f t="shared" ca="1" si="6"/>
        <v>0</v>
      </c>
      <c r="J84">
        <f t="shared" ca="1" si="16"/>
        <v>0</v>
      </c>
      <c r="K84">
        <f t="shared" ca="1" si="16"/>
        <v>0</v>
      </c>
      <c r="L84">
        <f t="shared" ca="1" si="16"/>
        <v>0</v>
      </c>
      <c r="M84">
        <f t="shared" ca="1" si="16"/>
        <v>0</v>
      </c>
      <c r="N84">
        <f t="shared" ca="1" si="16"/>
        <v>0</v>
      </c>
      <c r="O84" t="e">
        <f t="shared" ca="1" si="8"/>
        <v>#N/A</v>
      </c>
      <c r="P84" t="e">
        <f t="shared" ca="1" si="9"/>
        <v>#N/A</v>
      </c>
    </row>
    <row r="85" spans="1:16">
      <c r="A85" t="str">
        <f t="shared" si="3"/>
        <v>01</v>
      </c>
      <c r="B85" t="e">
        <f t="shared" ca="1" si="4"/>
        <v>#N/A</v>
      </c>
      <c r="C85" t="s">
        <v>498</v>
      </c>
      <c r="D85" s="12" t="s">
        <v>499</v>
      </c>
      <c r="E85">
        <f t="shared" ca="1" si="5"/>
        <v>0</v>
      </c>
      <c r="H85">
        <f t="shared" ca="1" si="10"/>
        <v>0</v>
      </c>
      <c r="I85">
        <f t="shared" ca="1" si="6"/>
        <v>0</v>
      </c>
      <c r="J85">
        <f t="shared" ca="1" si="16"/>
        <v>0</v>
      </c>
      <c r="K85">
        <f t="shared" ca="1" si="16"/>
        <v>0</v>
      </c>
      <c r="L85">
        <f t="shared" ca="1" si="16"/>
        <v>0</v>
      </c>
      <c r="M85">
        <f t="shared" ca="1" si="16"/>
        <v>0</v>
      </c>
      <c r="N85">
        <f t="shared" ca="1" si="16"/>
        <v>0</v>
      </c>
      <c r="O85" t="e">
        <f t="shared" ca="1" si="8"/>
        <v>#N/A</v>
      </c>
      <c r="P85" t="e">
        <f t="shared" ca="1" si="9"/>
        <v>#N/A</v>
      </c>
    </row>
    <row r="86" spans="1:16">
      <c r="A86" t="str">
        <f t="shared" si="3"/>
        <v>02</v>
      </c>
      <c r="B86" t="e">
        <f t="shared" ca="1" si="4"/>
        <v>#N/A</v>
      </c>
      <c r="C86" t="s">
        <v>498</v>
      </c>
      <c r="D86" s="12" t="s">
        <v>500</v>
      </c>
      <c r="E86">
        <f t="shared" ca="1" si="5"/>
        <v>0</v>
      </c>
      <c r="H86">
        <f t="shared" ca="1" si="10"/>
        <v>0</v>
      </c>
      <c r="I86">
        <f t="shared" ca="1" si="6"/>
        <v>0</v>
      </c>
      <c r="J86">
        <f t="shared" ca="1" si="16"/>
        <v>0</v>
      </c>
      <c r="K86">
        <f t="shared" ca="1" si="16"/>
        <v>0</v>
      </c>
      <c r="L86">
        <f t="shared" ca="1" si="16"/>
        <v>0</v>
      </c>
      <c r="M86">
        <f t="shared" ca="1" si="16"/>
        <v>0</v>
      </c>
      <c r="N86">
        <f t="shared" ca="1" si="16"/>
        <v>0</v>
      </c>
      <c r="O86" t="e">
        <f t="shared" ca="1" si="8"/>
        <v>#N/A</v>
      </c>
      <c r="P86" t="e">
        <f t="shared" ca="1" si="9"/>
        <v>#N/A</v>
      </c>
    </row>
    <row r="87" spans="1:16">
      <c r="A87" t="str">
        <f t="shared" si="3"/>
        <v>03</v>
      </c>
      <c r="B87" t="e">
        <f ca="1">VLOOKUP(H87,$A$1:$K$6,11,FALSE)</f>
        <v>#N/A</v>
      </c>
      <c r="C87" t="s">
        <v>498</v>
      </c>
      <c r="D87" s="12" t="s">
        <v>501</v>
      </c>
      <c r="E87">
        <f t="shared" ca="1" si="5"/>
        <v>0</v>
      </c>
      <c r="H87">
        <f t="shared" ca="1" si="10"/>
        <v>0</v>
      </c>
      <c r="I87">
        <f t="shared" ca="1" si="6"/>
        <v>0</v>
      </c>
      <c r="J87">
        <f t="shared" ca="1" si="16"/>
        <v>0</v>
      </c>
      <c r="K87">
        <f t="shared" ca="1" si="16"/>
        <v>0</v>
      </c>
      <c r="L87">
        <f t="shared" ca="1" si="16"/>
        <v>0</v>
      </c>
      <c r="M87">
        <f t="shared" ca="1" si="16"/>
        <v>0</v>
      </c>
      <c r="N87">
        <f t="shared" ca="1" si="16"/>
        <v>0</v>
      </c>
      <c r="O87" t="e">
        <f t="shared" ca="1" si="8"/>
        <v>#N/A</v>
      </c>
      <c r="P87" t="e">
        <f t="shared" ca="1" si="9"/>
        <v>#N/A</v>
      </c>
    </row>
    <row r="88" spans="1:16">
      <c r="A88" t="str">
        <f t="shared" ref="A88:A151" si="18">MID(D88,LEN(C88)+2,LEN(D88)-LEN(C88))</f>
        <v>04</v>
      </c>
      <c r="B88" t="e">
        <f t="shared" ref="B88:B151" ca="1" si="19">VLOOKUP(H88,$A$1:$K$6,11,FALSE)</f>
        <v>#N/A</v>
      </c>
      <c r="C88" t="s">
        <v>498</v>
      </c>
      <c r="D88" s="12" t="s">
        <v>502</v>
      </c>
      <c r="E88">
        <f t="shared" ref="E88:E151" ca="1" si="20">IFERROR(VLOOKUP(C88,INDIRECT($H88&amp;$O88),MATCH($A88,INDIRECT($H88&amp;$P88),0),FALSE),0)</f>
        <v>0</v>
      </c>
      <c r="H88">
        <f t="shared" ref="H88:H151" ca="1" si="21">IF(I88&lt;&gt;0,I88,IF(J88&lt;&gt;0,J88,IF(K88&lt;&gt;0,K88,IF(L88&lt;&gt;0,L88,IF(M88&lt;&gt;0,M88,N88)))))</f>
        <v>0</v>
      </c>
      <c r="I88">
        <f t="shared" ca="1" si="6"/>
        <v>0</v>
      </c>
      <c r="J88">
        <f t="shared" ca="1" si="16"/>
        <v>0</v>
      </c>
      <c r="K88">
        <f t="shared" ca="1" si="16"/>
        <v>0</v>
      </c>
      <c r="L88">
        <f t="shared" ca="1" si="16"/>
        <v>0</v>
      </c>
      <c r="M88">
        <f t="shared" ca="1" si="16"/>
        <v>0</v>
      </c>
      <c r="N88">
        <f t="shared" ca="1" si="16"/>
        <v>0</v>
      </c>
      <c r="O88" t="e">
        <f t="shared" ref="O88:O151" ca="1" si="22">VLOOKUP($H88,$G$8:$I$13,2,FALSE)</f>
        <v>#N/A</v>
      </c>
      <c r="P88" t="e">
        <f t="shared" ref="P88:P151" ca="1" si="23">VLOOKUP($H88,$G$8:$I$13,3,FALSE)</f>
        <v>#N/A</v>
      </c>
    </row>
    <row r="89" spans="1:16">
      <c r="A89" t="str">
        <f t="shared" si="18"/>
        <v>05</v>
      </c>
      <c r="B89" t="e">
        <f t="shared" ca="1" si="19"/>
        <v>#N/A</v>
      </c>
      <c r="C89" t="s">
        <v>498</v>
      </c>
      <c r="D89" s="12" t="s">
        <v>503</v>
      </c>
      <c r="E89">
        <f t="shared" ca="1" si="20"/>
        <v>0</v>
      </c>
      <c r="H89">
        <f t="shared" ca="1" si="21"/>
        <v>0</v>
      </c>
      <c r="I89">
        <f t="shared" ref="I89:I152" ca="1" si="24">IF(IFERROR(VLOOKUP(C89,INDIRECT($I$14&amp;"D:D"),1,FALSE),0)&lt;&gt;0,I$14,0)</f>
        <v>0</v>
      </c>
      <c r="J89">
        <f t="shared" ca="1" si="16"/>
        <v>0</v>
      </c>
      <c r="K89">
        <f t="shared" ca="1" si="16"/>
        <v>0</v>
      </c>
      <c r="L89">
        <f t="shared" ca="1" si="16"/>
        <v>0</v>
      </c>
      <c r="M89">
        <f t="shared" ca="1" si="16"/>
        <v>0</v>
      </c>
      <c r="N89">
        <f t="shared" ca="1" si="16"/>
        <v>0</v>
      </c>
      <c r="O89" t="e">
        <f t="shared" ca="1" si="22"/>
        <v>#N/A</v>
      </c>
      <c r="P89" t="e">
        <f t="shared" ca="1" si="23"/>
        <v>#N/A</v>
      </c>
    </row>
    <row r="90" spans="1:16">
      <c r="A90" t="str">
        <f t="shared" si="18"/>
        <v>06</v>
      </c>
      <c r="B90" t="e">
        <f t="shared" ca="1" si="19"/>
        <v>#N/A</v>
      </c>
      <c r="C90" t="s">
        <v>498</v>
      </c>
      <c r="D90" s="12" t="s">
        <v>504</v>
      </c>
      <c r="E90">
        <f t="shared" ca="1" si="20"/>
        <v>0</v>
      </c>
      <c r="H90">
        <f t="shared" ca="1" si="21"/>
        <v>0</v>
      </c>
      <c r="I90">
        <f t="shared" ca="1" si="24"/>
        <v>0</v>
      </c>
      <c r="J90">
        <f t="shared" ref="J90:N140" ca="1" si="25">IF(IFERROR(VLOOKUP($C90,INDIRECT(J$14&amp;"D:D"),1,FALSE),0)&lt;&gt;0,J$14,0)</f>
        <v>0</v>
      </c>
      <c r="K90">
        <f t="shared" ca="1" si="25"/>
        <v>0</v>
      </c>
      <c r="L90">
        <f t="shared" ca="1" si="25"/>
        <v>0</v>
      </c>
      <c r="M90">
        <f t="shared" ca="1" si="25"/>
        <v>0</v>
      </c>
      <c r="N90">
        <f t="shared" ca="1" si="25"/>
        <v>0</v>
      </c>
      <c r="O90" t="e">
        <f t="shared" ca="1" si="22"/>
        <v>#N/A</v>
      </c>
      <c r="P90" t="e">
        <f t="shared" ca="1" si="23"/>
        <v>#N/A</v>
      </c>
    </row>
    <row r="91" spans="1:16">
      <c r="A91" t="str">
        <f t="shared" si="18"/>
        <v>09</v>
      </c>
      <c r="B91" t="e">
        <f t="shared" ca="1" si="19"/>
        <v>#N/A</v>
      </c>
      <c r="C91" t="s">
        <v>498</v>
      </c>
      <c r="D91" s="12" t="s">
        <v>505</v>
      </c>
      <c r="E91">
        <f t="shared" ca="1" si="20"/>
        <v>0</v>
      </c>
      <c r="H91">
        <f t="shared" ca="1" si="21"/>
        <v>0</v>
      </c>
      <c r="I91">
        <f t="shared" ca="1" si="24"/>
        <v>0</v>
      </c>
      <c r="J91">
        <f t="shared" ca="1" si="25"/>
        <v>0</v>
      </c>
      <c r="K91">
        <f t="shared" ca="1" si="25"/>
        <v>0</v>
      </c>
      <c r="L91">
        <f t="shared" ca="1" si="25"/>
        <v>0</v>
      </c>
      <c r="M91">
        <f t="shared" ca="1" si="25"/>
        <v>0</v>
      </c>
      <c r="N91">
        <f t="shared" ca="1" si="25"/>
        <v>0</v>
      </c>
      <c r="O91" t="e">
        <f t="shared" ca="1" si="22"/>
        <v>#N/A</v>
      </c>
      <c r="P91" t="e">
        <f t="shared" ca="1" si="23"/>
        <v>#N/A</v>
      </c>
    </row>
    <row r="92" spans="1:16">
      <c r="A92" t="str">
        <f t="shared" si="18"/>
        <v>11</v>
      </c>
      <c r="B92" t="e">
        <f t="shared" ca="1" si="19"/>
        <v>#N/A</v>
      </c>
      <c r="C92" t="s">
        <v>498</v>
      </c>
      <c r="D92" s="12" t="s">
        <v>506</v>
      </c>
      <c r="E92">
        <f t="shared" ca="1" si="20"/>
        <v>0</v>
      </c>
      <c r="H92">
        <f t="shared" ca="1" si="21"/>
        <v>0</v>
      </c>
      <c r="I92">
        <f t="shared" ca="1" si="24"/>
        <v>0</v>
      </c>
      <c r="J92">
        <f t="shared" ca="1" si="25"/>
        <v>0</v>
      </c>
      <c r="K92">
        <f t="shared" ca="1" si="25"/>
        <v>0</v>
      </c>
      <c r="L92">
        <f t="shared" ca="1" si="25"/>
        <v>0</v>
      </c>
      <c r="M92">
        <f t="shared" ca="1" si="25"/>
        <v>0</v>
      </c>
      <c r="N92">
        <f t="shared" ca="1" si="25"/>
        <v>0</v>
      </c>
      <c r="O92" t="e">
        <f t="shared" ca="1" si="22"/>
        <v>#N/A</v>
      </c>
      <c r="P92" t="e">
        <f t="shared" ca="1" si="23"/>
        <v>#N/A</v>
      </c>
    </row>
    <row r="93" spans="1:16">
      <c r="A93" t="str">
        <f t="shared" si="18"/>
        <v>12</v>
      </c>
      <c r="B93" t="e">
        <f t="shared" ca="1" si="19"/>
        <v>#N/A</v>
      </c>
      <c r="C93" t="s">
        <v>498</v>
      </c>
      <c r="D93" s="12" t="s">
        <v>507</v>
      </c>
      <c r="E93">
        <f t="shared" ca="1" si="20"/>
        <v>0</v>
      </c>
      <c r="H93">
        <f t="shared" ca="1" si="21"/>
        <v>0</v>
      </c>
      <c r="I93">
        <f t="shared" ca="1" si="24"/>
        <v>0</v>
      </c>
      <c r="J93">
        <f t="shared" ca="1" si="25"/>
        <v>0</v>
      </c>
      <c r="K93">
        <f t="shared" ca="1" si="25"/>
        <v>0</v>
      </c>
      <c r="L93">
        <f t="shared" ca="1" si="25"/>
        <v>0</v>
      </c>
      <c r="M93">
        <f t="shared" ca="1" si="25"/>
        <v>0</v>
      </c>
      <c r="N93">
        <f t="shared" ca="1" si="25"/>
        <v>0</v>
      </c>
      <c r="O93" t="e">
        <f t="shared" ca="1" si="22"/>
        <v>#N/A</v>
      </c>
      <c r="P93" t="e">
        <f t="shared" ca="1" si="23"/>
        <v>#N/A</v>
      </c>
    </row>
    <row r="94" spans="1:16">
      <c r="A94" t="str">
        <f t="shared" si="18"/>
        <v>14</v>
      </c>
      <c r="B94" t="e">
        <f t="shared" ca="1" si="19"/>
        <v>#N/A</v>
      </c>
      <c r="C94" t="s">
        <v>498</v>
      </c>
      <c r="D94" s="12" t="s">
        <v>508</v>
      </c>
      <c r="E94">
        <f t="shared" ca="1" si="20"/>
        <v>0</v>
      </c>
      <c r="H94">
        <f t="shared" ca="1" si="21"/>
        <v>0</v>
      </c>
      <c r="I94">
        <f t="shared" ca="1" si="24"/>
        <v>0</v>
      </c>
      <c r="J94">
        <f t="shared" ca="1" si="25"/>
        <v>0</v>
      </c>
      <c r="K94">
        <f t="shared" ca="1" si="25"/>
        <v>0</v>
      </c>
      <c r="L94">
        <f t="shared" ca="1" si="25"/>
        <v>0</v>
      </c>
      <c r="M94">
        <f t="shared" ca="1" si="25"/>
        <v>0</v>
      </c>
      <c r="N94">
        <f t="shared" ca="1" si="25"/>
        <v>0</v>
      </c>
      <c r="O94" t="e">
        <f t="shared" ca="1" si="22"/>
        <v>#N/A</v>
      </c>
      <c r="P94" t="e">
        <f t="shared" ca="1" si="23"/>
        <v>#N/A</v>
      </c>
    </row>
    <row r="95" spans="1:16">
      <c r="A95" t="str">
        <f t="shared" si="18"/>
        <v>01</v>
      </c>
      <c r="B95" t="str">
        <f t="shared" ca="1" si="19"/>
        <v>PE</v>
      </c>
      <c r="C95" t="s">
        <v>412</v>
      </c>
      <c r="D95" s="12" t="s">
        <v>509</v>
      </c>
      <c r="E95">
        <f t="shared" ca="1" si="20"/>
        <v>0</v>
      </c>
      <c r="H95" t="str">
        <f t="shared" ca="1" si="21"/>
        <v>'NEO PE'!</v>
      </c>
      <c r="I95">
        <f t="shared" ca="1" si="24"/>
        <v>0</v>
      </c>
      <c r="J95">
        <f t="shared" ca="1" si="25"/>
        <v>0</v>
      </c>
      <c r="K95" t="str">
        <f t="shared" ca="1" si="25"/>
        <v>'NEO PE'!</v>
      </c>
      <c r="L95">
        <f t="shared" ca="1" si="25"/>
        <v>0</v>
      </c>
      <c r="M95">
        <f t="shared" ca="1" si="25"/>
        <v>0</v>
      </c>
      <c r="N95">
        <f t="shared" ca="1" si="25"/>
        <v>0</v>
      </c>
      <c r="O95" t="str">
        <f t="shared" ca="1" si="22"/>
        <v>D:T</v>
      </c>
      <c r="P95" t="str">
        <f t="shared" ca="1" si="23"/>
        <v>D9:T9</v>
      </c>
    </row>
    <row r="96" spans="1:16">
      <c r="A96" t="str">
        <f t="shared" si="18"/>
        <v>02</v>
      </c>
      <c r="B96" t="str">
        <f t="shared" ca="1" si="19"/>
        <v>PE</v>
      </c>
      <c r="C96" t="s">
        <v>412</v>
      </c>
      <c r="D96" s="12" t="s">
        <v>510</v>
      </c>
      <c r="E96">
        <f t="shared" ca="1" si="20"/>
        <v>0</v>
      </c>
      <c r="H96" t="str">
        <f t="shared" ca="1" si="21"/>
        <v>'NEO PE'!</v>
      </c>
      <c r="I96">
        <f t="shared" ca="1" si="24"/>
        <v>0</v>
      </c>
      <c r="J96">
        <f t="shared" ca="1" si="25"/>
        <v>0</v>
      </c>
      <c r="K96" t="str">
        <f t="shared" ca="1" si="25"/>
        <v>'NEO PE'!</v>
      </c>
      <c r="L96">
        <f t="shared" ca="1" si="25"/>
        <v>0</v>
      </c>
      <c r="M96">
        <f t="shared" ca="1" si="25"/>
        <v>0</v>
      </c>
      <c r="N96">
        <f t="shared" ca="1" si="25"/>
        <v>0</v>
      </c>
      <c r="O96" t="str">
        <f t="shared" ca="1" si="22"/>
        <v>D:T</v>
      </c>
      <c r="P96" t="str">
        <f t="shared" ca="1" si="23"/>
        <v>D9:T9</v>
      </c>
    </row>
    <row r="97" spans="1:16">
      <c r="A97" t="str">
        <f t="shared" si="18"/>
        <v>03</v>
      </c>
      <c r="B97" t="str">
        <f t="shared" ca="1" si="19"/>
        <v>PE</v>
      </c>
      <c r="C97" t="s">
        <v>412</v>
      </c>
      <c r="D97" s="12" t="s">
        <v>511</v>
      </c>
      <c r="E97">
        <f t="shared" ca="1" si="20"/>
        <v>0</v>
      </c>
      <c r="H97" t="str">
        <f t="shared" ca="1" si="21"/>
        <v>'NEO PE'!</v>
      </c>
      <c r="I97">
        <f t="shared" ca="1" si="24"/>
        <v>0</v>
      </c>
      <c r="J97">
        <f t="shared" ca="1" si="25"/>
        <v>0</v>
      </c>
      <c r="K97" t="str">
        <f t="shared" ca="1" si="25"/>
        <v>'NEO PE'!</v>
      </c>
      <c r="L97">
        <f t="shared" ca="1" si="25"/>
        <v>0</v>
      </c>
      <c r="M97">
        <f t="shared" ca="1" si="25"/>
        <v>0</v>
      </c>
      <c r="N97">
        <f t="shared" ca="1" si="25"/>
        <v>0</v>
      </c>
      <c r="O97" t="str">
        <f t="shared" ca="1" si="22"/>
        <v>D:T</v>
      </c>
      <c r="P97" t="str">
        <f t="shared" ca="1" si="23"/>
        <v>D9:T9</v>
      </c>
    </row>
    <row r="98" spans="1:16">
      <c r="A98" t="str">
        <f t="shared" si="18"/>
        <v>04</v>
      </c>
      <c r="B98" t="str">
        <f t="shared" ca="1" si="19"/>
        <v>PE</v>
      </c>
      <c r="C98" t="s">
        <v>412</v>
      </c>
      <c r="D98" s="12" t="s">
        <v>512</v>
      </c>
      <c r="E98">
        <f t="shared" ca="1" si="20"/>
        <v>0</v>
      </c>
      <c r="H98" t="str">
        <f t="shared" ca="1" si="21"/>
        <v>'NEO PE'!</v>
      </c>
      <c r="I98">
        <f t="shared" ca="1" si="24"/>
        <v>0</v>
      </c>
      <c r="J98">
        <f t="shared" ca="1" si="25"/>
        <v>0</v>
      </c>
      <c r="K98" t="str">
        <f t="shared" ca="1" si="25"/>
        <v>'NEO PE'!</v>
      </c>
      <c r="L98">
        <f t="shared" ca="1" si="25"/>
        <v>0</v>
      </c>
      <c r="M98">
        <f t="shared" ca="1" si="25"/>
        <v>0</v>
      </c>
      <c r="N98">
        <f t="shared" ca="1" si="25"/>
        <v>0</v>
      </c>
      <c r="O98" t="str">
        <f t="shared" ca="1" si="22"/>
        <v>D:T</v>
      </c>
      <c r="P98" t="str">
        <f t="shared" ca="1" si="23"/>
        <v>D9:T9</v>
      </c>
    </row>
    <row r="99" spans="1:16">
      <c r="A99" t="str">
        <f t="shared" si="18"/>
        <v>05</v>
      </c>
      <c r="B99" t="str">
        <f t="shared" ca="1" si="19"/>
        <v>PE</v>
      </c>
      <c r="C99" t="s">
        <v>412</v>
      </c>
      <c r="D99" s="12" t="s">
        <v>513</v>
      </c>
      <c r="E99">
        <f t="shared" ca="1" si="20"/>
        <v>0</v>
      </c>
      <c r="H99" t="str">
        <f t="shared" ca="1" si="21"/>
        <v>'NEO PE'!</v>
      </c>
      <c r="I99">
        <f t="shared" ca="1" si="24"/>
        <v>0</v>
      </c>
      <c r="J99">
        <f t="shared" ca="1" si="25"/>
        <v>0</v>
      </c>
      <c r="K99" t="str">
        <f t="shared" ca="1" si="25"/>
        <v>'NEO PE'!</v>
      </c>
      <c r="L99">
        <f t="shared" ca="1" si="25"/>
        <v>0</v>
      </c>
      <c r="M99">
        <f t="shared" ca="1" si="25"/>
        <v>0</v>
      </c>
      <c r="N99">
        <f t="shared" ca="1" si="25"/>
        <v>0</v>
      </c>
      <c r="O99" t="str">
        <f t="shared" ca="1" si="22"/>
        <v>D:T</v>
      </c>
      <c r="P99" t="str">
        <f t="shared" ca="1" si="23"/>
        <v>D9:T9</v>
      </c>
    </row>
    <row r="100" spans="1:16">
      <c r="A100" t="str">
        <f t="shared" si="18"/>
        <v>06</v>
      </c>
      <c r="B100" t="str">
        <f t="shared" ca="1" si="19"/>
        <v>PE</v>
      </c>
      <c r="C100" t="s">
        <v>412</v>
      </c>
      <c r="D100" s="12" t="s">
        <v>514</v>
      </c>
      <c r="E100">
        <f t="shared" ca="1" si="20"/>
        <v>0</v>
      </c>
      <c r="H100" t="str">
        <f t="shared" ca="1" si="21"/>
        <v>'NEO PE'!</v>
      </c>
      <c r="I100">
        <f t="shared" ca="1" si="24"/>
        <v>0</v>
      </c>
      <c r="J100">
        <f t="shared" ca="1" si="25"/>
        <v>0</v>
      </c>
      <c r="K100" t="str">
        <f t="shared" ca="1" si="25"/>
        <v>'NEO PE'!</v>
      </c>
      <c r="L100">
        <f t="shared" ca="1" si="25"/>
        <v>0</v>
      </c>
      <c r="M100">
        <f t="shared" ca="1" si="25"/>
        <v>0</v>
      </c>
      <c r="N100">
        <f t="shared" ca="1" si="25"/>
        <v>0</v>
      </c>
      <c r="O100" t="str">
        <f t="shared" ca="1" si="22"/>
        <v>D:T</v>
      </c>
      <c r="P100" t="str">
        <f t="shared" ca="1" si="23"/>
        <v>D9:T9</v>
      </c>
    </row>
    <row r="101" spans="1:16">
      <c r="A101" t="str">
        <f t="shared" si="18"/>
        <v>09</v>
      </c>
      <c r="B101" t="str">
        <f t="shared" ca="1" si="19"/>
        <v>PE</v>
      </c>
      <c r="C101" t="s">
        <v>412</v>
      </c>
      <c r="D101" s="12" t="s">
        <v>515</v>
      </c>
      <c r="E101">
        <f t="shared" ca="1" si="20"/>
        <v>0</v>
      </c>
      <c r="H101" t="str">
        <f t="shared" ca="1" si="21"/>
        <v>'NEO PE'!</v>
      </c>
      <c r="I101">
        <f t="shared" ca="1" si="24"/>
        <v>0</v>
      </c>
      <c r="J101">
        <f t="shared" ca="1" si="25"/>
        <v>0</v>
      </c>
      <c r="K101" t="str">
        <f t="shared" ca="1" si="25"/>
        <v>'NEO PE'!</v>
      </c>
      <c r="L101">
        <f t="shared" ca="1" si="25"/>
        <v>0</v>
      </c>
      <c r="M101">
        <f t="shared" ca="1" si="25"/>
        <v>0</v>
      </c>
      <c r="N101">
        <f t="shared" ca="1" si="25"/>
        <v>0</v>
      </c>
      <c r="O101" t="str">
        <f t="shared" ca="1" si="22"/>
        <v>D:T</v>
      </c>
      <c r="P101" t="str">
        <f t="shared" ca="1" si="23"/>
        <v>D9:T9</v>
      </c>
    </row>
    <row r="102" spans="1:16">
      <c r="A102" t="str">
        <f t="shared" si="18"/>
        <v>11</v>
      </c>
      <c r="B102" t="str">
        <f t="shared" ca="1" si="19"/>
        <v>PE</v>
      </c>
      <c r="C102" t="s">
        <v>412</v>
      </c>
      <c r="D102" s="12" t="s">
        <v>516</v>
      </c>
      <c r="E102">
        <f t="shared" ca="1" si="20"/>
        <v>0</v>
      </c>
      <c r="H102" t="str">
        <f t="shared" ca="1" si="21"/>
        <v>'NEO PE'!</v>
      </c>
      <c r="I102">
        <f t="shared" ca="1" si="24"/>
        <v>0</v>
      </c>
      <c r="J102">
        <f t="shared" ca="1" si="25"/>
        <v>0</v>
      </c>
      <c r="K102" t="str">
        <f t="shared" ca="1" si="25"/>
        <v>'NEO PE'!</v>
      </c>
      <c r="L102">
        <f t="shared" ca="1" si="25"/>
        <v>0</v>
      </c>
      <c r="M102">
        <f t="shared" ca="1" si="25"/>
        <v>0</v>
      </c>
      <c r="N102">
        <f t="shared" ca="1" si="25"/>
        <v>0</v>
      </c>
      <c r="O102" t="str">
        <f t="shared" ca="1" si="22"/>
        <v>D:T</v>
      </c>
      <c r="P102" t="str">
        <f t="shared" ca="1" si="23"/>
        <v>D9:T9</v>
      </c>
    </row>
    <row r="103" spans="1:16">
      <c r="A103" t="str">
        <f t="shared" si="18"/>
        <v>12</v>
      </c>
      <c r="B103" t="str">
        <f t="shared" ca="1" si="19"/>
        <v>PE</v>
      </c>
      <c r="C103" t="s">
        <v>412</v>
      </c>
      <c r="D103" s="12" t="s">
        <v>517</v>
      </c>
      <c r="E103">
        <f t="shared" ca="1" si="20"/>
        <v>0</v>
      </c>
      <c r="H103" t="str">
        <f t="shared" ca="1" si="21"/>
        <v>'NEO PE'!</v>
      </c>
      <c r="I103">
        <f t="shared" ca="1" si="24"/>
        <v>0</v>
      </c>
      <c r="J103">
        <f t="shared" ca="1" si="25"/>
        <v>0</v>
      </c>
      <c r="K103" t="str">
        <f t="shared" ca="1" si="25"/>
        <v>'NEO PE'!</v>
      </c>
      <c r="L103">
        <f t="shared" ca="1" si="25"/>
        <v>0</v>
      </c>
      <c r="M103">
        <f t="shared" ca="1" si="25"/>
        <v>0</v>
      </c>
      <c r="N103">
        <f t="shared" ca="1" si="25"/>
        <v>0</v>
      </c>
      <c r="O103" t="str">
        <f t="shared" ca="1" si="22"/>
        <v>D:T</v>
      </c>
      <c r="P103" t="str">
        <f t="shared" ca="1" si="23"/>
        <v>D9:T9</v>
      </c>
    </row>
    <row r="104" spans="1:16">
      <c r="A104" t="str">
        <f t="shared" si="18"/>
        <v>14</v>
      </c>
      <c r="B104" t="str">
        <f t="shared" ca="1" si="19"/>
        <v>PE</v>
      </c>
      <c r="C104" t="s">
        <v>412</v>
      </c>
      <c r="D104" s="12" t="s">
        <v>518</v>
      </c>
      <c r="E104">
        <f t="shared" ca="1" si="20"/>
        <v>0</v>
      </c>
      <c r="H104" t="str">
        <f t="shared" ca="1" si="21"/>
        <v>'NEO PE'!</v>
      </c>
      <c r="I104">
        <f t="shared" ca="1" si="24"/>
        <v>0</v>
      </c>
      <c r="J104">
        <f t="shared" ca="1" si="25"/>
        <v>0</v>
      </c>
      <c r="K104" t="str">
        <f t="shared" ca="1" si="25"/>
        <v>'NEO PE'!</v>
      </c>
      <c r="L104">
        <f t="shared" ca="1" si="25"/>
        <v>0</v>
      </c>
      <c r="M104">
        <f t="shared" ca="1" si="25"/>
        <v>0</v>
      </c>
      <c r="N104">
        <f t="shared" ca="1" si="25"/>
        <v>0</v>
      </c>
      <c r="O104" t="str">
        <f t="shared" ca="1" si="22"/>
        <v>D:T</v>
      </c>
      <c r="P104" t="str">
        <f t="shared" ca="1" si="23"/>
        <v>D9:T9</v>
      </c>
    </row>
    <row r="105" spans="1:16">
      <c r="A105" t="str">
        <f t="shared" si="18"/>
        <v>01</v>
      </c>
      <c r="B105" t="str">
        <f t="shared" ca="1" si="19"/>
        <v>PE</v>
      </c>
      <c r="C105" t="s">
        <v>413</v>
      </c>
      <c r="D105" s="12" t="s">
        <v>519</v>
      </c>
      <c r="E105">
        <f t="shared" ca="1" si="20"/>
        <v>0</v>
      </c>
      <c r="H105" t="str">
        <f t="shared" ca="1" si="21"/>
        <v>'NEO PE'!</v>
      </c>
      <c r="I105">
        <f t="shared" ca="1" si="24"/>
        <v>0</v>
      </c>
      <c r="J105">
        <f t="shared" ca="1" si="25"/>
        <v>0</v>
      </c>
      <c r="K105" t="str">
        <f t="shared" ca="1" si="25"/>
        <v>'NEO PE'!</v>
      </c>
      <c r="L105">
        <f t="shared" ca="1" si="25"/>
        <v>0</v>
      </c>
      <c r="M105">
        <f t="shared" ca="1" si="25"/>
        <v>0</v>
      </c>
      <c r="N105">
        <f t="shared" ca="1" si="25"/>
        <v>0</v>
      </c>
      <c r="O105" t="str">
        <f t="shared" ca="1" si="22"/>
        <v>D:T</v>
      </c>
      <c r="P105" t="str">
        <f t="shared" ca="1" si="23"/>
        <v>D9:T9</v>
      </c>
    </row>
    <row r="106" spans="1:16">
      <c r="A106" t="str">
        <f t="shared" si="18"/>
        <v>02</v>
      </c>
      <c r="B106" t="str">
        <f t="shared" ca="1" si="19"/>
        <v>PE</v>
      </c>
      <c r="C106" t="s">
        <v>413</v>
      </c>
      <c r="D106" s="12" t="s">
        <v>520</v>
      </c>
      <c r="E106">
        <f t="shared" ca="1" si="20"/>
        <v>0</v>
      </c>
      <c r="H106" t="str">
        <f t="shared" ca="1" si="21"/>
        <v>'NEO PE'!</v>
      </c>
      <c r="I106">
        <f t="shared" ca="1" si="24"/>
        <v>0</v>
      </c>
      <c r="J106">
        <f t="shared" ca="1" si="25"/>
        <v>0</v>
      </c>
      <c r="K106" t="str">
        <f t="shared" ca="1" si="25"/>
        <v>'NEO PE'!</v>
      </c>
      <c r="L106">
        <f t="shared" ca="1" si="25"/>
        <v>0</v>
      </c>
      <c r="M106">
        <f t="shared" ca="1" si="25"/>
        <v>0</v>
      </c>
      <c r="N106">
        <f t="shared" ca="1" si="25"/>
        <v>0</v>
      </c>
      <c r="O106" t="str">
        <f t="shared" ca="1" si="22"/>
        <v>D:T</v>
      </c>
      <c r="P106" t="str">
        <f t="shared" ca="1" si="23"/>
        <v>D9:T9</v>
      </c>
    </row>
    <row r="107" spans="1:16">
      <c r="A107" t="str">
        <f t="shared" si="18"/>
        <v>03</v>
      </c>
      <c r="B107" t="str">
        <f t="shared" ca="1" si="19"/>
        <v>PE</v>
      </c>
      <c r="C107" t="s">
        <v>413</v>
      </c>
      <c r="D107" s="12" t="s">
        <v>521</v>
      </c>
      <c r="E107">
        <f t="shared" ca="1" si="20"/>
        <v>0</v>
      </c>
      <c r="H107" t="str">
        <f t="shared" ca="1" si="21"/>
        <v>'NEO PE'!</v>
      </c>
      <c r="I107">
        <f t="shared" ca="1" si="24"/>
        <v>0</v>
      </c>
      <c r="J107">
        <f t="shared" ca="1" si="25"/>
        <v>0</v>
      </c>
      <c r="K107" t="str">
        <f t="shared" ca="1" si="25"/>
        <v>'NEO PE'!</v>
      </c>
      <c r="L107">
        <f t="shared" ca="1" si="25"/>
        <v>0</v>
      </c>
      <c r="M107">
        <f t="shared" ca="1" si="25"/>
        <v>0</v>
      </c>
      <c r="N107">
        <f t="shared" ca="1" si="25"/>
        <v>0</v>
      </c>
      <c r="O107" t="str">
        <f t="shared" ca="1" si="22"/>
        <v>D:T</v>
      </c>
      <c r="P107" t="str">
        <f t="shared" ca="1" si="23"/>
        <v>D9:T9</v>
      </c>
    </row>
    <row r="108" spans="1:16">
      <c r="A108" t="str">
        <f t="shared" si="18"/>
        <v>04</v>
      </c>
      <c r="B108" t="str">
        <f t="shared" ca="1" si="19"/>
        <v>PE</v>
      </c>
      <c r="C108" t="s">
        <v>413</v>
      </c>
      <c r="D108" s="12" t="s">
        <v>522</v>
      </c>
      <c r="E108">
        <f t="shared" ca="1" si="20"/>
        <v>0</v>
      </c>
      <c r="H108" t="str">
        <f t="shared" ca="1" si="21"/>
        <v>'NEO PE'!</v>
      </c>
      <c r="I108">
        <f t="shared" ca="1" si="24"/>
        <v>0</v>
      </c>
      <c r="J108">
        <f t="shared" ca="1" si="25"/>
        <v>0</v>
      </c>
      <c r="K108" t="str">
        <f t="shared" ca="1" si="25"/>
        <v>'NEO PE'!</v>
      </c>
      <c r="L108">
        <f t="shared" ca="1" si="25"/>
        <v>0</v>
      </c>
      <c r="M108">
        <f t="shared" ca="1" si="25"/>
        <v>0</v>
      </c>
      <c r="N108">
        <f t="shared" ca="1" si="25"/>
        <v>0</v>
      </c>
      <c r="O108" t="str">
        <f t="shared" ca="1" si="22"/>
        <v>D:T</v>
      </c>
      <c r="P108" t="str">
        <f t="shared" ca="1" si="23"/>
        <v>D9:T9</v>
      </c>
    </row>
    <row r="109" spans="1:16">
      <c r="A109" t="str">
        <f t="shared" si="18"/>
        <v>05</v>
      </c>
      <c r="B109" t="str">
        <f t="shared" ca="1" si="19"/>
        <v>PE</v>
      </c>
      <c r="C109" t="s">
        <v>413</v>
      </c>
      <c r="D109" s="12" t="s">
        <v>523</v>
      </c>
      <c r="E109">
        <f t="shared" ca="1" si="20"/>
        <v>0</v>
      </c>
      <c r="H109" t="str">
        <f t="shared" ca="1" si="21"/>
        <v>'NEO PE'!</v>
      </c>
      <c r="I109">
        <f t="shared" ca="1" si="24"/>
        <v>0</v>
      </c>
      <c r="J109">
        <f t="shared" ca="1" si="25"/>
        <v>0</v>
      </c>
      <c r="K109" t="str">
        <f t="shared" ca="1" si="25"/>
        <v>'NEO PE'!</v>
      </c>
      <c r="L109">
        <f t="shared" ca="1" si="25"/>
        <v>0</v>
      </c>
      <c r="M109">
        <f t="shared" ca="1" si="25"/>
        <v>0</v>
      </c>
      <c r="N109">
        <f t="shared" ca="1" si="25"/>
        <v>0</v>
      </c>
      <c r="O109" t="str">
        <f t="shared" ca="1" si="22"/>
        <v>D:T</v>
      </c>
      <c r="P109" t="str">
        <f t="shared" ca="1" si="23"/>
        <v>D9:T9</v>
      </c>
    </row>
    <row r="110" spans="1:16">
      <c r="A110" t="str">
        <f t="shared" si="18"/>
        <v>06</v>
      </c>
      <c r="B110" t="str">
        <f t="shared" ca="1" si="19"/>
        <v>PE</v>
      </c>
      <c r="C110" t="s">
        <v>413</v>
      </c>
      <c r="D110" s="12" t="s">
        <v>524</v>
      </c>
      <c r="E110">
        <f t="shared" ca="1" si="20"/>
        <v>0</v>
      </c>
      <c r="H110" t="str">
        <f t="shared" ca="1" si="21"/>
        <v>'NEO PE'!</v>
      </c>
      <c r="I110">
        <f t="shared" ca="1" si="24"/>
        <v>0</v>
      </c>
      <c r="J110">
        <f t="shared" ca="1" si="25"/>
        <v>0</v>
      </c>
      <c r="K110" t="str">
        <f t="shared" ca="1" si="25"/>
        <v>'NEO PE'!</v>
      </c>
      <c r="L110">
        <f t="shared" ca="1" si="25"/>
        <v>0</v>
      </c>
      <c r="M110">
        <f t="shared" ca="1" si="25"/>
        <v>0</v>
      </c>
      <c r="N110">
        <f t="shared" ca="1" si="25"/>
        <v>0</v>
      </c>
      <c r="O110" t="str">
        <f t="shared" ca="1" si="22"/>
        <v>D:T</v>
      </c>
      <c r="P110" t="str">
        <f t="shared" ca="1" si="23"/>
        <v>D9:T9</v>
      </c>
    </row>
    <row r="111" spans="1:16">
      <c r="A111" t="str">
        <f t="shared" si="18"/>
        <v>09</v>
      </c>
      <c r="B111" t="str">
        <f t="shared" ca="1" si="19"/>
        <v>PE</v>
      </c>
      <c r="C111" t="s">
        <v>413</v>
      </c>
      <c r="D111" s="12" t="s">
        <v>525</v>
      </c>
      <c r="E111">
        <f t="shared" ca="1" si="20"/>
        <v>0</v>
      </c>
      <c r="H111" t="str">
        <f t="shared" ca="1" si="21"/>
        <v>'NEO PE'!</v>
      </c>
      <c r="I111">
        <f t="shared" ca="1" si="24"/>
        <v>0</v>
      </c>
      <c r="J111">
        <f t="shared" ca="1" si="25"/>
        <v>0</v>
      </c>
      <c r="K111" t="str">
        <f t="shared" ca="1" si="25"/>
        <v>'NEO PE'!</v>
      </c>
      <c r="L111">
        <f t="shared" ca="1" si="25"/>
        <v>0</v>
      </c>
      <c r="M111">
        <f t="shared" ca="1" si="25"/>
        <v>0</v>
      </c>
      <c r="N111">
        <f t="shared" ca="1" si="25"/>
        <v>0</v>
      </c>
      <c r="O111" t="str">
        <f t="shared" ca="1" si="22"/>
        <v>D:T</v>
      </c>
      <c r="P111" t="str">
        <f t="shared" ca="1" si="23"/>
        <v>D9:T9</v>
      </c>
    </row>
    <row r="112" spans="1:16">
      <c r="A112" t="str">
        <f t="shared" si="18"/>
        <v>11</v>
      </c>
      <c r="B112" t="str">
        <f t="shared" ca="1" si="19"/>
        <v>PE</v>
      </c>
      <c r="C112" t="s">
        <v>413</v>
      </c>
      <c r="D112" s="12" t="s">
        <v>526</v>
      </c>
      <c r="E112">
        <f t="shared" ca="1" si="20"/>
        <v>0</v>
      </c>
      <c r="H112" t="str">
        <f t="shared" ca="1" si="21"/>
        <v>'NEO PE'!</v>
      </c>
      <c r="I112">
        <f t="shared" ca="1" si="24"/>
        <v>0</v>
      </c>
      <c r="J112">
        <f t="shared" ca="1" si="25"/>
        <v>0</v>
      </c>
      <c r="K112" t="str">
        <f t="shared" ca="1" si="25"/>
        <v>'NEO PE'!</v>
      </c>
      <c r="L112">
        <f t="shared" ca="1" si="25"/>
        <v>0</v>
      </c>
      <c r="M112">
        <f t="shared" ca="1" si="25"/>
        <v>0</v>
      </c>
      <c r="N112">
        <f t="shared" ca="1" si="25"/>
        <v>0</v>
      </c>
      <c r="O112" t="str">
        <f t="shared" ca="1" si="22"/>
        <v>D:T</v>
      </c>
      <c r="P112" t="str">
        <f t="shared" ca="1" si="23"/>
        <v>D9:T9</v>
      </c>
    </row>
    <row r="113" spans="1:16">
      <c r="A113" t="str">
        <f t="shared" si="18"/>
        <v>12</v>
      </c>
      <c r="B113" t="str">
        <f t="shared" ca="1" si="19"/>
        <v>PE</v>
      </c>
      <c r="C113" t="s">
        <v>413</v>
      </c>
      <c r="D113" s="12" t="s">
        <v>527</v>
      </c>
      <c r="E113">
        <f t="shared" ca="1" si="20"/>
        <v>0</v>
      </c>
      <c r="H113" t="str">
        <f t="shared" ca="1" si="21"/>
        <v>'NEO PE'!</v>
      </c>
      <c r="I113">
        <f t="shared" ca="1" si="24"/>
        <v>0</v>
      </c>
      <c r="J113">
        <f t="shared" ca="1" si="25"/>
        <v>0</v>
      </c>
      <c r="K113" t="str">
        <f t="shared" ca="1" si="25"/>
        <v>'NEO PE'!</v>
      </c>
      <c r="L113">
        <f t="shared" ca="1" si="25"/>
        <v>0</v>
      </c>
      <c r="M113">
        <f t="shared" ca="1" si="25"/>
        <v>0</v>
      </c>
      <c r="N113">
        <f t="shared" ca="1" si="25"/>
        <v>0</v>
      </c>
      <c r="O113" t="str">
        <f t="shared" ca="1" si="22"/>
        <v>D:T</v>
      </c>
      <c r="P113" t="str">
        <f t="shared" ca="1" si="23"/>
        <v>D9:T9</v>
      </c>
    </row>
    <row r="114" spans="1:16">
      <c r="A114" t="str">
        <f t="shared" si="18"/>
        <v>14</v>
      </c>
      <c r="B114" t="str">
        <f t="shared" ca="1" si="19"/>
        <v>PE</v>
      </c>
      <c r="C114" t="s">
        <v>413</v>
      </c>
      <c r="D114" s="12" t="s">
        <v>528</v>
      </c>
      <c r="E114">
        <f t="shared" ca="1" si="20"/>
        <v>0</v>
      </c>
      <c r="H114" t="str">
        <f t="shared" ca="1" si="21"/>
        <v>'NEO PE'!</v>
      </c>
      <c r="I114">
        <f t="shared" ca="1" si="24"/>
        <v>0</v>
      </c>
      <c r="J114">
        <f t="shared" ca="1" si="25"/>
        <v>0</v>
      </c>
      <c r="K114" t="str">
        <f t="shared" ca="1" si="25"/>
        <v>'NEO PE'!</v>
      </c>
      <c r="L114">
        <f t="shared" ca="1" si="25"/>
        <v>0</v>
      </c>
      <c r="M114">
        <f t="shared" ca="1" si="25"/>
        <v>0</v>
      </c>
      <c r="N114">
        <f t="shared" ca="1" si="25"/>
        <v>0</v>
      </c>
      <c r="O114" t="str">
        <f t="shared" ca="1" si="22"/>
        <v>D:T</v>
      </c>
      <c r="P114" t="str">
        <f t="shared" ca="1" si="23"/>
        <v>D9:T9</v>
      </c>
    </row>
    <row r="115" spans="1:16">
      <c r="A115" t="str">
        <f t="shared" si="18"/>
        <v>01</v>
      </c>
      <c r="B115" t="str">
        <f t="shared" ca="1" si="19"/>
        <v>PE</v>
      </c>
      <c r="C115" t="s">
        <v>414</v>
      </c>
      <c r="D115" s="12" t="s">
        <v>529</v>
      </c>
      <c r="E115">
        <f t="shared" ca="1" si="20"/>
        <v>0</v>
      </c>
      <c r="H115" t="str">
        <f t="shared" ca="1" si="21"/>
        <v>'NEO PE'!</v>
      </c>
      <c r="I115">
        <f t="shared" ca="1" si="24"/>
        <v>0</v>
      </c>
      <c r="J115">
        <f t="shared" ca="1" si="25"/>
        <v>0</v>
      </c>
      <c r="K115" t="str">
        <f t="shared" ca="1" si="25"/>
        <v>'NEO PE'!</v>
      </c>
      <c r="L115">
        <f t="shared" ca="1" si="25"/>
        <v>0</v>
      </c>
      <c r="M115">
        <f t="shared" ca="1" si="25"/>
        <v>0</v>
      </c>
      <c r="N115">
        <f t="shared" ca="1" si="25"/>
        <v>0</v>
      </c>
      <c r="O115" t="str">
        <f t="shared" ca="1" si="22"/>
        <v>D:T</v>
      </c>
      <c r="P115" t="str">
        <f t="shared" ca="1" si="23"/>
        <v>D9:T9</v>
      </c>
    </row>
    <row r="116" spans="1:16">
      <c r="A116" t="str">
        <f t="shared" si="18"/>
        <v>02</v>
      </c>
      <c r="B116" t="str">
        <f t="shared" ca="1" si="19"/>
        <v>PE</v>
      </c>
      <c r="C116" t="s">
        <v>414</v>
      </c>
      <c r="D116" s="12" t="s">
        <v>530</v>
      </c>
      <c r="E116">
        <f t="shared" ca="1" si="20"/>
        <v>0</v>
      </c>
      <c r="H116" t="str">
        <f t="shared" ca="1" si="21"/>
        <v>'NEO PE'!</v>
      </c>
      <c r="I116">
        <f t="shared" ca="1" si="24"/>
        <v>0</v>
      </c>
      <c r="J116">
        <f t="shared" ca="1" si="25"/>
        <v>0</v>
      </c>
      <c r="K116" t="str">
        <f t="shared" ca="1" si="25"/>
        <v>'NEO PE'!</v>
      </c>
      <c r="L116">
        <f t="shared" ca="1" si="25"/>
        <v>0</v>
      </c>
      <c r="M116">
        <f t="shared" ca="1" si="25"/>
        <v>0</v>
      </c>
      <c r="N116">
        <f t="shared" ca="1" si="25"/>
        <v>0</v>
      </c>
      <c r="O116" t="str">
        <f t="shared" ca="1" si="22"/>
        <v>D:T</v>
      </c>
      <c r="P116" t="str">
        <f t="shared" ca="1" si="23"/>
        <v>D9:T9</v>
      </c>
    </row>
    <row r="117" spans="1:16">
      <c r="A117" t="str">
        <f t="shared" si="18"/>
        <v>03</v>
      </c>
      <c r="B117" t="str">
        <f t="shared" ca="1" si="19"/>
        <v>PE</v>
      </c>
      <c r="C117" t="s">
        <v>414</v>
      </c>
      <c r="D117" s="12" t="s">
        <v>531</v>
      </c>
      <c r="E117">
        <f t="shared" ca="1" si="20"/>
        <v>0</v>
      </c>
      <c r="H117" t="str">
        <f t="shared" ca="1" si="21"/>
        <v>'NEO PE'!</v>
      </c>
      <c r="I117">
        <f t="shared" ca="1" si="24"/>
        <v>0</v>
      </c>
      <c r="J117">
        <f t="shared" ca="1" si="25"/>
        <v>0</v>
      </c>
      <c r="K117" t="str">
        <f t="shared" ca="1" si="25"/>
        <v>'NEO PE'!</v>
      </c>
      <c r="L117">
        <f t="shared" ca="1" si="25"/>
        <v>0</v>
      </c>
      <c r="M117">
        <f t="shared" ca="1" si="25"/>
        <v>0</v>
      </c>
      <c r="N117">
        <f t="shared" ca="1" si="25"/>
        <v>0</v>
      </c>
      <c r="O117" t="str">
        <f t="shared" ca="1" si="22"/>
        <v>D:T</v>
      </c>
      <c r="P117" t="str">
        <f t="shared" ca="1" si="23"/>
        <v>D9:T9</v>
      </c>
    </row>
    <row r="118" spans="1:16">
      <c r="A118" t="str">
        <f t="shared" si="18"/>
        <v>04</v>
      </c>
      <c r="B118" t="str">
        <f t="shared" ca="1" si="19"/>
        <v>PE</v>
      </c>
      <c r="C118" t="s">
        <v>414</v>
      </c>
      <c r="D118" s="12" t="s">
        <v>532</v>
      </c>
      <c r="E118">
        <f t="shared" ca="1" si="20"/>
        <v>0</v>
      </c>
      <c r="H118" t="str">
        <f t="shared" ca="1" si="21"/>
        <v>'NEO PE'!</v>
      </c>
      <c r="I118">
        <f t="shared" ca="1" si="24"/>
        <v>0</v>
      </c>
      <c r="J118">
        <f t="shared" ca="1" si="25"/>
        <v>0</v>
      </c>
      <c r="K118" t="str">
        <f t="shared" ca="1" si="25"/>
        <v>'NEO PE'!</v>
      </c>
      <c r="L118">
        <f t="shared" ca="1" si="25"/>
        <v>0</v>
      </c>
      <c r="M118">
        <f t="shared" ca="1" si="25"/>
        <v>0</v>
      </c>
      <c r="N118">
        <f t="shared" ca="1" si="25"/>
        <v>0</v>
      </c>
      <c r="O118" t="str">
        <f t="shared" ca="1" si="22"/>
        <v>D:T</v>
      </c>
      <c r="P118" t="str">
        <f t="shared" ca="1" si="23"/>
        <v>D9:T9</v>
      </c>
    </row>
    <row r="119" spans="1:16">
      <c r="A119" t="str">
        <f t="shared" si="18"/>
        <v>05</v>
      </c>
      <c r="B119" t="str">
        <f t="shared" ca="1" si="19"/>
        <v>PE</v>
      </c>
      <c r="C119" t="s">
        <v>414</v>
      </c>
      <c r="D119" s="12" t="s">
        <v>533</v>
      </c>
      <c r="E119">
        <f t="shared" ca="1" si="20"/>
        <v>0</v>
      </c>
      <c r="H119" t="str">
        <f t="shared" ca="1" si="21"/>
        <v>'NEO PE'!</v>
      </c>
      <c r="I119">
        <f t="shared" ca="1" si="24"/>
        <v>0</v>
      </c>
      <c r="J119">
        <f t="shared" ca="1" si="25"/>
        <v>0</v>
      </c>
      <c r="K119" t="str">
        <f t="shared" ca="1" si="25"/>
        <v>'NEO PE'!</v>
      </c>
      <c r="L119">
        <f t="shared" ca="1" si="25"/>
        <v>0</v>
      </c>
      <c r="M119">
        <f t="shared" ca="1" si="25"/>
        <v>0</v>
      </c>
      <c r="N119">
        <f t="shared" ca="1" si="25"/>
        <v>0</v>
      </c>
      <c r="O119" t="str">
        <f t="shared" ca="1" si="22"/>
        <v>D:T</v>
      </c>
      <c r="P119" t="str">
        <f t="shared" ca="1" si="23"/>
        <v>D9:T9</v>
      </c>
    </row>
    <row r="120" spans="1:16">
      <c r="A120" t="str">
        <f t="shared" si="18"/>
        <v>06</v>
      </c>
      <c r="B120" t="str">
        <f t="shared" ca="1" si="19"/>
        <v>PE</v>
      </c>
      <c r="C120" t="s">
        <v>414</v>
      </c>
      <c r="D120" s="12" t="s">
        <v>534</v>
      </c>
      <c r="E120">
        <f t="shared" ca="1" si="20"/>
        <v>0</v>
      </c>
      <c r="H120" t="str">
        <f t="shared" ca="1" si="21"/>
        <v>'NEO PE'!</v>
      </c>
      <c r="I120">
        <f t="shared" ca="1" si="24"/>
        <v>0</v>
      </c>
      <c r="J120">
        <f t="shared" ca="1" si="25"/>
        <v>0</v>
      </c>
      <c r="K120" t="str">
        <f t="shared" ca="1" si="25"/>
        <v>'NEO PE'!</v>
      </c>
      <c r="L120">
        <f t="shared" ca="1" si="25"/>
        <v>0</v>
      </c>
      <c r="M120">
        <f t="shared" ca="1" si="25"/>
        <v>0</v>
      </c>
      <c r="N120">
        <f t="shared" ca="1" si="25"/>
        <v>0</v>
      </c>
      <c r="O120" t="str">
        <f t="shared" ca="1" si="22"/>
        <v>D:T</v>
      </c>
      <c r="P120" t="str">
        <f t="shared" ca="1" si="23"/>
        <v>D9:T9</v>
      </c>
    </row>
    <row r="121" spans="1:16">
      <c r="A121" t="str">
        <f t="shared" si="18"/>
        <v>09</v>
      </c>
      <c r="B121" t="str">
        <f t="shared" ca="1" si="19"/>
        <v>PE</v>
      </c>
      <c r="C121" t="s">
        <v>414</v>
      </c>
      <c r="D121" s="12" t="s">
        <v>535</v>
      </c>
      <c r="E121">
        <f t="shared" ca="1" si="20"/>
        <v>0</v>
      </c>
      <c r="H121" t="str">
        <f t="shared" ca="1" si="21"/>
        <v>'NEO PE'!</v>
      </c>
      <c r="I121">
        <f t="shared" ca="1" si="24"/>
        <v>0</v>
      </c>
      <c r="J121">
        <f t="shared" ca="1" si="25"/>
        <v>0</v>
      </c>
      <c r="K121" t="str">
        <f t="shared" ca="1" si="25"/>
        <v>'NEO PE'!</v>
      </c>
      <c r="L121">
        <f t="shared" ca="1" si="25"/>
        <v>0</v>
      </c>
      <c r="M121">
        <f t="shared" ca="1" si="25"/>
        <v>0</v>
      </c>
      <c r="N121">
        <f t="shared" ca="1" si="25"/>
        <v>0</v>
      </c>
      <c r="O121" t="str">
        <f t="shared" ca="1" si="22"/>
        <v>D:T</v>
      </c>
      <c r="P121" t="str">
        <f t="shared" ca="1" si="23"/>
        <v>D9:T9</v>
      </c>
    </row>
    <row r="122" spans="1:16">
      <c r="A122" t="str">
        <f t="shared" si="18"/>
        <v>11</v>
      </c>
      <c r="B122" t="str">
        <f t="shared" ca="1" si="19"/>
        <v>PE</v>
      </c>
      <c r="C122" t="s">
        <v>414</v>
      </c>
      <c r="D122" s="12" t="s">
        <v>536</v>
      </c>
      <c r="E122">
        <f t="shared" ca="1" si="20"/>
        <v>0</v>
      </c>
      <c r="H122" t="str">
        <f t="shared" ca="1" si="21"/>
        <v>'NEO PE'!</v>
      </c>
      <c r="I122">
        <f t="shared" ca="1" si="24"/>
        <v>0</v>
      </c>
      <c r="J122">
        <f t="shared" ca="1" si="25"/>
        <v>0</v>
      </c>
      <c r="K122" t="str">
        <f t="shared" ca="1" si="25"/>
        <v>'NEO PE'!</v>
      </c>
      <c r="L122">
        <f t="shared" ca="1" si="25"/>
        <v>0</v>
      </c>
      <c r="M122">
        <f t="shared" ca="1" si="25"/>
        <v>0</v>
      </c>
      <c r="N122">
        <f t="shared" ca="1" si="25"/>
        <v>0</v>
      </c>
      <c r="O122" t="str">
        <f t="shared" ca="1" si="22"/>
        <v>D:T</v>
      </c>
      <c r="P122" t="str">
        <f t="shared" ca="1" si="23"/>
        <v>D9:T9</v>
      </c>
    </row>
    <row r="123" spans="1:16">
      <c r="A123" t="str">
        <f t="shared" si="18"/>
        <v>12</v>
      </c>
      <c r="B123" t="str">
        <f t="shared" ca="1" si="19"/>
        <v>PE</v>
      </c>
      <c r="C123" t="s">
        <v>414</v>
      </c>
      <c r="D123" s="12" t="s">
        <v>537</v>
      </c>
      <c r="E123">
        <f t="shared" ca="1" si="20"/>
        <v>0</v>
      </c>
      <c r="H123" t="str">
        <f t="shared" ca="1" si="21"/>
        <v>'NEO PE'!</v>
      </c>
      <c r="I123">
        <f t="shared" ca="1" si="24"/>
        <v>0</v>
      </c>
      <c r="J123">
        <f t="shared" ca="1" si="25"/>
        <v>0</v>
      </c>
      <c r="K123" t="str">
        <f t="shared" ca="1" si="25"/>
        <v>'NEO PE'!</v>
      </c>
      <c r="L123">
        <f t="shared" ca="1" si="25"/>
        <v>0</v>
      </c>
      <c r="M123">
        <f t="shared" ca="1" si="25"/>
        <v>0</v>
      </c>
      <c r="N123">
        <f t="shared" ca="1" si="25"/>
        <v>0</v>
      </c>
      <c r="O123" t="str">
        <f t="shared" ca="1" si="22"/>
        <v>D:T</v>
      </c>
      <c r="P123" t="str">
        <f t="shared" ca="1" si="23"/>
        <v>D9:T9</v>
      </c>
    </row>
    <row r="124" spans="1:16">
      <c r="A124" t="str">
        <f t="shared" si="18"/>
        <v>14</v>
      </c>
      <c r="B124" t="str">
        <f t="shared" ca="1" si="19"/>
        <v>PE</v>
      </c>
      <c r="C124" t="s">
        <v>414</v>
      </c>
      <c r="D124" s="12" t="s">
        <v>538</v>
      </c>
      <c r="E124">
        <f t="shared" ca="1" si="20"/>
        <v>0</v>
      </c>
      <c r="H124" t="str">
        <f t="shared" ca="1" si="21"/>
        <v>'NEO PE'!</v>
      </c>
      <c r="I124">
        <f t="shared" ca="1" si="24"/>
        <v>0</v>
      </c>
      <c r="J124">
        <f t="shared" ca="1" si="25"/>
        <v>0</v>
      </c>
      <c r="K124" t="str">
        <f t="shared" ca="1" si="25"/>
        <v>'NEO PE'!</v>
      </c>
      <c r="L124">
        <f t="shared" ca="1" si="25"/>
        <v>0</v>
      </c>
      <c r="M124">
        <f t="shared" ca="1" si="25"/>
        <v>0</v>
      </c>
      <c r="N124">
        <f t="shared" ca="1" si="25"/>
        <v>0</v>
      </c>
      <c r="O124" t="str">
        <f t="shared" ca="1" si="22"/>
        <v>D:T</v>
      </c>
      <c r="P124" t="str">
        <f t="shared" ca="1" si="23"/>
        <v>D9:T9</v>
      </c>
    </row>
    <row r="125" spans="1:16">
      <c r="A125" t="str">
        <f t="shared" si="18"/>
        <v>01</v>
      </c>
      <c r="B125" t="str">
        <f t="shared" ca="1" si="19"/>
        <v>PE</v>
      </c>
      <c r="C125" t="s">
        <v>422</v>
      </c>
      <c r="D125" s="12" t="s">
        <v>539</v>
      </c>
      <c r="E125">
        <f t="shared" ca="1" si="20"/>
        <v>0</v>
      </c>
      <c r="H125" t="str">
        <f t="shared" ca="1" si="21"/>
        <v>'NEO PE'!</v>
      </c>
      <c r="I125">
        <f t="shared" ca="1" si="24"/>
        <v>0</v>
      </c>
      <c r="J125">
        <f t="shared" ca="1" si="25"/>
        <v>0</v>
      </c>
      <c r="K125" t="str">
        <f t="shared" ca="1" si="25"/>
        <v>'NEO PE'!</v>
      </c>
      <c r="L125">
        <f t="shared" ca="1" si="25"/>
        <v>0</v>
      </c>
      <c r="M125">
        <f t="shared" ca="1" si="25"/>
        <v>0</v>
      </c>
      <c r="N125">
        <f t="shared" ca="1" si="25"/>
        <v>0</v>
      </c>
      <c r="O125" t="str">
        <f t="shared" ca="1" si="22"/>
        <v>D:T</v>
      </c>
      <c r="P125" t="str">
        <f t="shared" ca="1" si="23"/>
        <v>D9:T9</v>
      </c>
    </row>
    <row r="126" spans="1:16">
      <c r="A126" t="str">
        <f t="shared" si="18"/>
        <v>02</v>
      </c>
      <c r="B126" t="str">
        <f t="shared" ca="1" si="19"/>
        <v>PE</v>
      </c>
      <c r="C126" t="s">
        <v>422</v>
      </c>
      <c r="D126" s="12" t="s">
        <v>540</v>
      </c>
      <c r="E126">
        <f t="shared" ca="1" si="20"/>
        <v>0</v>
      </c>
      <c r="H126" t="str">
        <f t="shared" ca="1" si="21"/>
        <v>'NEO PE'!</v>
      </c>
      <c r="I126">
        <f t="shared" ca="1" si="24"/>
        <v>0</v>
      </c>
      <c r="J126">
        <f t="shared" ca="1" si="25"/>
        <v>0</v>
      </c>
      <c r="K126" t="str">
        <f t="shared" ca="1" si="25"/>
        <v>'NEO PE'!</v>
      </c>
      <c r="L126">
        <f t="shared" ca="1" si="25"/>
        <v>0</v>
      </c>
      <c r="M126">
        <f t="shared" ca="1" si="25"/>
        <v>0</v>
      </c>
      <c r="N126">
        <f t="shared" ca="1" si="25"/>
        <v>0</v>
      </c>
      <c r="O126" t="str">
        <f t="shared" ca="1" si="22"/>
        <v>D:T</v>
      </c>
      <c r="P126" t="str">
        <f t="shared" ca="1" si="23"/>
        <v>D9:T9</v>
      </c>
    </row>
    <row r="127" spans="1:16">
      <c r="A127" t="str">
        <f t="shared" si="18"/>
        <v>03</v>
      </c>
      <c r="B127" t="str">
        <f t="shared" ca="1" si="19"/>
        <v>PE</v>
      </c>
      <c r="C127" t="s">
        <v>422</v>
      </c>
      <c r="D127" s="12" t="s">
        <v>541</v>
      </c>
      <c r="E127">
        <f t="shared" ca="1" si="20"/>
        <v>0</v>
      </c>
      <c r="H127" t="str">
        <f t="shared" ca="1" si="21"/>
        <v>'NEO PE'!</v>
      </c>
      <c r="I127">
        <f t="shared" ca="1" si="24"/>
        <v>0</v>
      </c>
      <c r="J127">
        <f t="shared" ca="1" si="25"/>
        <v>0</v>
      </c>
      <c r="K127" t="str">
        <f t="shared" ca="1" si="25"/>
        <v>'NEO PE'!</v>
      </c>
      <c r="L127">
        <f t="shared" ca="1" si="25"/>
        <v>0</v>
      </c>
      <c r="M127">
        <f t="shared" ca="1" si="25"/>
        <v>0</v>
      </c>
      <c r="N127">
        <f t="shared" ca="1" si="25"/>
        <v>0</v>
      </c>
      <c r="O127" t="str">
        <f t="shared" ca="1" si="22"/>
        <v>D:T</v>
      </c>
      <c r="P127" t="str">
        <f t="shared" ca="1" si="23"/>
        <v>D9:T9</v>
      </c>
    </row>
    <row r="128" spans="1:16">
      <c r="A128" t="str">
        <f t="shared" si="18"/>
        <v>04</v>
      </c>
      <c r="B128" t="str">
        <f t="shared" ca="1" si="19"/>
        <v>PE</v>
      </c>
      <c r="C128" t="s">
        <v>422</v>
      </c>
      <c r="D128" s="12" t="s">
        <v>542</v>
      </c>
      <c r="E128">
        <f t="shared" ca="1" si="20"/>
        <v>0</v>
      </c>
      <c r="H128" t="str">
        <f t="shared" ca="1" si="21"/>
        <v>'NEO PE'!</v>
      </c>
      <c r="I128">
        <f t="shared" ca="1" si="24"/>
        <v>0</v>
      </c>
      <c r="J128">
        <f t="shared" ca="1" si="25"/>
        <v>0</v>
      </c>
      <c r="K128" t="str">
        <f t="shared" ca="1" si="25"/>
        <v>'NEO PE'!</v>
      </c>
      <c r="L128">
        <f t="shared" ca="1" si="25"/>
        <v>0</v>
      </c>
      <c r="M128">
        <f t="shared" ca="1" si="25"/>
        <v>0</v>
      </c>
      <c r="N128">
        <f t="shared" ca="1" si="25"/>
        <v>0</v>
      </c>
      <c r="O128" t="str">
        <f t="shared" ca="1" si="22"/>
        <v>D:T</v>
      </c>
      <c r="P128" t="str">
        <f t="shared" ca="1" si="23"/>
        <v>D9:T9</v>
      </c>
    </row>
    <row r="129" spans="1:16">
      <c r="A129" t="str">
        <f t="shared" si="18"/>
        <v>05</v>
      </c>
      <c r="B129" t="str">
        <f t="shared" ca="1" si="19"/>
        <v>PE</v>
      </c>
      <c r="C129" t="s">
        <v>422</v>
      </c>
      <c r="D129" s="12" t="s">
        <v>543</v>
      </c>
      <c r="E129">
        <f t="shared" ca="1" si="20"/>
        <v>0</v>
      </c>
      <c r="H129" t="str">
        <f t="shared" ca="1" si="21"/>
        <v>'NEO PE'!</v>
      </c>
      <c r="I129">
        <f t="shared" ca="1" si="24"/>
        <v>0</v>
      </c>
      <c r="J129">
        <f t="shared" ca="1" si="25"/>
        <v>0</v>
      </c>
      <c r="K129" t="str">
        <f t="shared" ca="1" si="25"/>
        <v>'NEO PE'!</v>
      </c>
      <c r="L129">
        <f t="shared" ca="1" si="25"/>
        <v>0</v>
      </c>
      <c r="M129">
        <f t="shared" ca="1" si="25"/>
        <v>0</v>
      </c>
      <c r="N129">
        <f t="shared" ca="1" si="25"/>
        <v>0</v>
      </c>
      <c r="O129" t="str">
        <f t="shared" ca="1" si="22"/>
        <v>D:T</v>
      </c>
      <c r="P129" t="str">
        <f t="shared" ca="1" si="23"/>
        <v>D9:T9</v>
      </c>
    </row>
    <row r="130" spans="1:16">
      <c r="A130" t="str">
        <f t="shared" si="18"/>
        <v>06</v>
      </c>
      <c r="B130" t="str">
        <f t="shared" ca="1" si="19"/>
        <v>PE</v>
      </c>
      <c r="C130" t="s">
        <v>422</v>
      </c>
      <c r="D130" s="12" t="s">
        <v>544</v>
      </c>
      <c r="E130">
        <f t="shared" ca="1" si="20"/>
        <v>0</v>
      </c>
      <c r="H130" t="str">
        <f t="shared" ca="1" si="21"/>
        <v>'NEO PE'!</v>
      </c>
      <c r="I130">
        <f t="shared" ca="1" si="24"/>
        <v>0</v>
      </c>
      <c r="J130">
        <f t="shared" ca="1" si="25"/>
        <v>0</v>
      </c>
      <c r="K130" t="str">
        <f t="shared" ca="1" si="25"/>
        <v>'NEO PE'!</v>
      </c>
      <c r="L130">
        <f t="shared" ca="1" si="25"/>
        <v>0</v>
      </c>
      <c r="M130">
        <f t="shared" ca="1" si="25"/>
        <v>0</v>
      </c>
      <c r="N130">
        <f t="shared" ca="1" si="25"/>
        <v>0</v>
      </c>
      <c r="O130" t="str">
        <f t="shared" ca="1" si="22"/>
        <v>D:T</v>
      </c>
      <c r="P130" t="str">
        <f t="shared" ca="1" si="23"/>
        <v>D9:T9</v>
      </c>
    </row>
    <row r="131" spans="1:16">
      <c r="A131" t="str">
        <f t="shared" si="18"/>
        <v>09</v>
      </c>
      <c r="B131" t="str">
        <f t="shared" ca="1" si="19"/>
        <v>PE</v>
      </c>
      <c r="C131" t="s">
        <v>422</v>
      </c>
      <c r="D131" s="12" t="s">
        <v>545</v>
      </c>
      <c r="E131">
        <f t="shared" ca="1" si="20"/>
        <v>0</v>
      </c>
      <c r="H131" t="str">
        <f t="shared" ca="1" si="21"/>
        <v>'NEO PE'!</v>
      </c>
      <c r="I131">
        <f t="shared" ca="1" si="24"/>
        <v>0</v>
      </c>
      <c r="J131">
        <f t="shared" ca="1" si="25"/>
        <v>0</v>
      </c>
      <c r="K131" t="str">
        <f t="shared" ca="1" si="25"/>
        <v>'NEO PE'!</v>
      </c>
      <c r="L131">
        <f t="shared" ca="1" si="25"/>
        <v>0</v>
      </c>
      <c r="M131">
        <f t="shared" ca="1" si="25"/>
        <v>0</v>
      </c>
      <c r="N131">
        <f t="shared" ca="1" si="25"/>
        <v>0</v>
      </c>
      <c r="O131" t="str">
        <f t="shared" ca="1" si="22"/>
        <v>D:T</v>
      </c>
      <c r="P131" t="str">
        <f t="shared" ca="1" si="23"/>
        <v>D9:T9</v>
      </c>
    </row>
    <row r="132" spans="1:16">
      <c r="A132" t="str">
        <f t="shared" si="18"/>
        <v>11</v>
      </c>
      <c r="B132" t="str">
        <f t="shared" ca="1" si="19"/>
        <v>PE</v>
      </c>
      <c r="C132" t="s">
        <v>422</v>
      </c>
      <c r="D132" s="12" t="s">
        <v>546</v>
      </c>
      <c r="E132">
        <f t="shared" ca="1" si="20"/>
        <v>0</v>
      </c>
      <c r="H132" t="str">
        <f t="shared" ca="1" si="21"/>
        <v>'NEO PE'!</v>
      </c>
      <c r="I132">
        <f t="shared" ca="1" si="24"/>
        <v>0</v>
      </c>
      <c r="J132">
        <f t="shared" ca="1" si="25"/>
        <v>0</v>
      </c>
      <c r="K132" t="str">
        <f t="shared" ca="1" si="25"/>
        <v>'NEO PE'!</v>
      </c>
      <c r="L132">
        <f t="shared" ca="1" si="25"/>
        <v>0</v>
      </c>
      <c r="M132">
        <f t="shared" ca="1" si="25"/>
        <v>0</v>
      </c>
      <c r="N132">
        <f t="shared" ca="1" si="25"/>
        <v>0</v>
      </c>
      <c r="O132" t="str">
        <f t="shared" ca="1" si="22"/>
        <v>D:T</v>
      </c>
      <c r="P132" t="str">
        <f t="shared" ca="1" si="23"/>
        <v>D9:T9</v>
      </c>
    </row>
    <row r="133" spans="1:16">
      <c r="A133" t="str">
        <f t="shared" si="18"/>
        <v>12</v>
      </c>
      <c r="B133" t="str">
        <f t="shared" ca="1" si="19"/>
        <v>PE</v>
      </c>
      <c r="C133" t="s">
        <v>422</v>
      </c>
      <c r="D133" s="12" t="s">
        <v>547</v>
      </c>
      <c r="E133">
        <f t="shared" ca="1" si="20"/>
        <v>0</v>
      </c>
      <c r="H133" t="str">
        <f t="shared" ca="1" si="21"/>
        <v>'NEO PE'!</v>
      </c>
      <c r="I133">
        <f t="shared" ca="1" si="24"/>
        <v>0</v>
      </c>
      <c r="J133">
        <f t="shared" ca="1" si="25"/>
        <v>0</v>
      </c>
      <c r="K133" t="str">
        <f t="shared" ca="1" si="25"/>
        <v>'NEO PE'!</v>
      </c>
      <c r="L133">
        <f t="shared" ca="1" si="25"/>
        <v>0</v>
      </c>
      <c r="M133">
        <f t="shared" ca="1" si="25"/>
        <v>0</v>
      </c>
      <c r="N133">
        <f t="shared" ca="1" si="25"/>
        <v>0</v>
      </c>
      <c r="O133" t="str">
        <f t="shared" ca="1" si="22"/>
        <v>D:T</v>
      </c>
      <c r="P133" t="str">
        <f t="shared" ca="1" si="23"/>
        <v>D9:T9</v>
      </c>
    </row>
    <row r="134" spans="1:16">
      <c r="A134" t="str">
        <f t="shared" si="18"/>
        <v>14</v>
      </c>
      <c r="B134" t="str">
        <f t="shared" ca="1" si="19"/>
        <v>PE</v>
      </c>
      <c r="C134" t="s">
        <v>422</v>
      </c>
      <c r="D134" s="12" t="s">
        <v>548</v>
      </c>
      <c r="E134">
        <f t="shared" ca="1" si="20"/>
        <v>0</v>
      </c>
      <c r="H134" t="str">
        <f t="shared" ca="1" si="21"/>
        <v>'NEO PE'!</v>
      </c>
      <c r="I134">
        <f t="shared" ca="1" si="24"/>
        <v>0</v>
      </c>
      <c r="J134">
        <f t="shared" ca="1" si="25"/>
        <v>0</v>
      </c>
      <c r="K134" t="str">
        <f t="shared" ca="1" si="25"/>
        <v>'NEO PE'!</v>
      </c>
      <c r="L134">
        <f t="shared" ca="1" si="25"/>
        <v>0</v>
      </c>
      <c r="M134">
        <f t="shared" ca="1" si="25"/>
        <v>0</v>
      </c>
      <c r="N134">
        <f t="shared" ca="1" si="25"/>
        <v>0</v>
      </c>
      <c r="O134" t="str">
        <f t="shared" ca="1" si="22"/>
        <v>D:T</v>
      </c>
      <c r="P134" t="str">
        <f t="shared" ca="1" si="23"/>
        <v>D9:T9</v>
      </c>
    </row>
    <row r="135" spans="1:16">
      <c r="A135" t="str">
        <f t="shared" si="18"/>
        <v>01</v>
      </c>
      <c r="B135" t="str">
        <f t="shared" ca="1" si="19"/>
        <v>PE</v>
      </c>
      <c r="C135" t="s">
        <v>423</v>
      </c>
      <c r="D135" s="12" t="s">
        <v>549</v>
      </c>
      <c r="E135">
        <f t="shared" ca="1" si="20"/>
        <v>0</v>
      </c>
      <c r="H135" t="str">
        <f t="shared" ca="1" si="21"/>
        <v>'NEO PE'!</v>
      </c>
      <c r="I135">
        <f t="shared" ca="1" si="24"/>
        <v>0</v>
      </c>
      <c r="J135">
        <f t="shared" ca="1" si="25"/>
        <v>0</v>
      </c>
      <c r="K135" t="str">
        <f t="shared" ca="1" si="25"/>
        <v>'NEO PE'!</v>
      </c>
      <c r="L135">
        <f t="shared" ca="1" si="25"/>
        <v>0</v>
      </c>
      <c r="M135">
        <f t="shared" ca="1" si="25"/>
        <v>0</v>
      </c>
      <c r="N135">
        <f t="shared" ca="1" si="25"/>
        <v>0</v>
      </c>
      <c r="O135" t="str">
        <f t="shared" ca="1" si="22"/>
        <v>D:T</v>
      </c>
      <c r="P135" t="str">
        <f t="shared" ca="1" si="23"/>
        <v>D9:T9</v>
      </c>
    </row>
    <row r="136" spans="1:16">
      <c r="A136" t="str">
        <f t="shared" si="18"/>
        <v>02</v>
      </c>
      <c r="B136" t="str">
        <f t="shared" ca="1" si="19"/>
        <v>PE</v>
      </c>
      <c r="C136" t="s">
        <v>423</v>
      </c>
      <c r="D136" s="12" t="s">
        <v>550</v>
      </c>
      <c r="E136">
        <f t="shared" ca="1" si="20"/>
        <v>0</v>
      </c>
      <c r="H136" t="str">
        <f t="shared" ca="1" si="21"/>
        <v>'NEO PE'!</v>
      </c>
      <c r="I136">
        <f t="shared" ca="1" si="24"/>
        <v>0</v>
      </c>
      <c r="J136">
        <f t="shared" ca="1" si="25"/>
        <v>0</v>
      </c>
      <c r="K136" t="str">
        <f t="shared" ca="1" si="25"/>
        <v>'NEO PE'!</v>
      </c>
      <c r="L136">
        <f t="shared" ca="1" si="25"/>
        <v>0</v>
      </c>
      <c r="M136">
        <f t="shared" ca="1" si="25"/>
        <v>0</v>
      </c>
      <c r="N136">
        <f t="shared" ca="1" si="25"/>
        <v>0</v>
      </c>
      <c r="O136" t="str">
        <f t="shared" ca="1" si="22"/>
        <v>D:T</v>
      </c>
      <c r="P136" t="str">
        <f t="shared" ca="1" si="23"/>
        <v>D9:T9</v>
      </c>
    </row>
    <row r="137" spans="1:16">
      <c r="A137" t="str">
        <f t="shared" si="18"/>
        <v>03</v>
      </c>
      <c r="B137" t="str">
        <f t="shared" ca="1" si="19"/>
        <v>PE</v>
      </c>
      <c r="C137" t="s">
        <v>423</v>
      </c>
      <c r="D137" s="12" t="s">
        <v>551</v>
      </c>
      <c r="E137">
        <f t="shared" ca="1" si="20"/>
        <v>0</v>
      </c>
      <c r="H137" t="str">
        <f t="shared" ca="1" si="21"/>
        <v>'NEO PE'!</v>
      </c>
      <c r="I137">
        <f t="shared" ca="1" si="24"/>
        <v>0</v>
      </c>
      <c r="J137">
        <f t="shared" ca="1" si="25"/>
        <v>0</v>
      </c>
      <c r="K137" t="str">
        <f t="shared" ca="1" si="25"/>
        <v>'NEO PE'!</v>
      </c>
      <c r="L137">
        <f t="shared" ca="1" si="25"/>
        <v>0</v>
      </c>
      <c r="M137">
        <f t="shared" ca="1" si="25"/>
        <v>0</v>
      </c>
      <c r="N137">
        <f t="shared" ca="1" si="25"/>
        <v>0</v>
      </c>
      <c r="O137" t="str">
        <f t="shared" ca="1" si="22"/>
        <v>D:T</v>
      </c>
      <c r="P137" t="str">
        <f t="shared" ca="1" si="23"/>
        <v>D9:T9</v>
      </c>
    </row>
    <row r="138" spans="1:16">
      <c r="A138" t="str">
        <f t="shared" si="18"/>
        <v>04</v>
      </c>
      <c r="B138" t="str">
        <f t="shared" ca="1" si="19"/>
        <v>PE</v>
      </c>
      <c r="C138" t="s">
        <v>423</v>
      </c>
      <c r="D138" s="12" t="s">
        <v>552</v>
      </c>
      <c r="E138">
        <f t="shared" ca="1" si="20"/>
        <v>0</v>
      </c>
      <c r="H138" t="str">
        <f t="shared" ca="1" si="21"/>
        <v>'NEO PE'!</v>
      </c>
      <c r="I138">
        <f t="shared" ca="1" si="24"/>
        <v>0</v>
      </c>
      <c r="J138">
        <f t="shared" ca="1" si="25"/>
        <v>0</v>
      </c>
      <c r="K138" t="str">
        <f t="shared" ca="1" si="25"/>
        <v>'NEO PE'!</v>
      </c>
      <c r="L138">
        <f t="shared" ca="1" si="25"/>
        <v>0</v>
      </c>
      <c r="M138">
        <f t="shared" ca="1" si="25"/>
        <v>0</v>
      </c>
      <c r="N138">
        <f t="shared" ca="1" si="25"/>
        <v>0</v>
      </c>
      <c r="O138" t="str">
        <f t="shared" ca="1" si="22"/>
        <v>D:T</v>
      </c>
      <c r="P138" t="str">
        <f t="shared" ca="1" si="23"/>
        <v>D9:T9</v>
      </c>
    </row>
    <row r="139" spans="1:16">
      <c r="A139" t="str">
        <f t="shared" si="18"/>
        <v>05</v>
      </c>
      <c r="B139" t="str">
        <f t="shared" ca="1" si="19"/>
        <v>PE</v>
      </c>
      <c r="C139" t="s">
        <v>423</v>
      </c>
      <c r="D139" s="12" t="s">
        <v>553</v>
      </c>
      <c r="E139">
        <f t="shared" ca="1" si="20"/>
        <v>0</v>
      </c>
      <c r="H139" t="str">
        <f t="shared" ca="1" si="21"/>
        <v>'NEO PE'!</v>
      </c>
      <c r="I139">
        <f t="shared" ca="1" si="24"/>
        <v>0</v>
      </c>
      <c r="J139">
        <f t="shared" ca="1" si="25"/>
        <v>0</v>
      </c>
      <c r="K139" t="str">
        <f t="shared" ca="1" si="25"/>
        <v>'NEO PE'!</v>
      </c>
      <c r="L139">
        <f t="shared" ca="1" si="25"/>
        <v>0</v>
      </c>
      <c r="M139">
        <f t="shared" ca="1" si="25"/>
        <v>0</v>
      </c>
      <c r="N139">
        <f t="shared" ca="1" si="25"/>
        <v>0</v>
      </c>
      <c r="O139" t="str">
        <f t="shared" ca="1" si="22"/>
        <v>D:T</v>
      </c>
      <c r="P139" t="str">
        <f t="shared" ca="1" si="23"/>
        <v>D9:T9</v>
      </c>
    </row>
    <row r="140" spans="1:16">
      <c r="A140" t="str">
        <f t="shared" si="18"/>
        <v>06</v>
      </c>
      <c r="B140" t="str">
        <f t="shared" ca="1" si="19"/>
        <v>PE</v>
      </c>
      <c r="C140" t="s">
        <v>423</v>
      </c>
      <c r="D140" s="12" t="s">
        <v>554</v>
      </c>
      <c r="E140">
        <f t="shared" ca="1" si="20"/>
        <v>0</v>
      </c>
      <c r="H140" t="str">
        <f t="shared" ca="1" si="21"/>
        <v>'NEO PE'!</v>
      </c>
      <c r="I140">
        <f t="shared" ca="1" si="24"/>
        <v>0</v>
      </c>
      <c r="J140">
        <f t="shared" ca="1" si="25"/>
        <v>0</v>
      </c>
      <c r="K140" t="str">
        <f t="shared" ca="1" si="25"/>
        <v>'NEO PE'!</v>
      </c>
      <c r="L140">
        <f t="shared" ca="1" si="25"/>
        <v>0</v>
      </c>
      <c r="M140">
        <f t="shared" ca="1" si="25"/>
        <v>0</v>
      </c>
      <c r="N140">
        <f t="shared" ca="1" si="25"/>
        <v>0</v>
      </c>
      <c r="O140" t="str">
        <f t="shared" ca="1" si="22"/>
        <v>D:T</v>
      </c>
      <c r="P140" t="str">
        <f t="shared" ca="1" si="23"/>
        <v>D9:T9</v>
      </c>
    </row>
    <row r="141" spans="1:16">
      <c r="A141" t="str">
        <f t="shared" si="18"/>
        <v>09</v>
      </c>
      <c r="B141" t="str">
        <f t="shared" ca="1" si="19"/>
        <v>PE</v>
      </c>
      <c r="C141" t="s">
        <v>423</v>
      </c>
      <c r="D141" s="12" t="s">
        <v>555</v>
      </c>
      <c r="E141">
        <f t="shared" ca="1" si="20"/>
        <v>0</v>
      </c>
      <c r="H141" t="str">
        <f t="shared" ca="1" si="21"/>
        <v>'NEO PE'!</v>
      </c>
      <c r="I141">
        <f t="shared" ca="1" si="24"/>
        <v>0</v>
      </c>
      <c r="J141">
        <f t="shared" ref="J141:N191" ca="1" si="26">IF(IFERROR(VLOOKUP($C141,INDIRECT(J$14&amp;"D:D"),1,FALSE),0)&lt;&gt;0,J$14,0)</f>
        <v>0</v>
      </c>
      <c r="K141" t="str">
        <f t="shared" ca="1" si="26"/>
        <v>'NEO PE'!</v>
      </c>
      <c r="L141">
        <f t="shared" ca="1" si="26"/>
        <v>0</v>
      </c>
      <c r="M141">
        <f t="shared" ca="1" si="26"/>
        <v>0</v>
      </c>
      <c r="N141">
        <f t="shared" ca="1" si="26"/>
        <v>0</v>
      </c>
      <c r="O141" t="str">
        <f t="shared" ca="1" si="22"/>
        <v>D:T</v>
      </c>
      <c r="P141" t="str">
        <f t="shared" ca="1" si="23"/>
        <v>D9:T9</v>
      </c>
    </row>
    <row r="142" spans="1:16">
      <c r="A142" t="str">
        <f t="shared" si="18"/>
        <v>11</v>
      </c>
      <c r="B142" t="str">
        <f t="shared" ca="1" si="19"/>
        <v>PE</v>
      </c>
      <c r="C142" t="s">
        <v>423</v>
      </c>
      <c r="D142" s="12" t="s">
        <v>556</v>
      </c>
      <c r="E142">
        <f t="shared" ca="1" si="20"/>
        <v>0</v>
      </c>
      <c r="H142" t="str">
        <f t="shared" ca="1" si="21"/>
        <v>'NEO PE'!</v>
      </c>
      <c r="I142">
        <f t="shared" ca="1" si="24"/>
        <v>0</v>
      </c>
      <c r="J142">
        <f t="shared" ca="1" si="26"/>
        <v>0</v>
      </c>
      <c r="K142" t="str">
        <f t="shared" ca="1" si="26"/>
        <v>'NEO PE'!</v>
      </c>
      <c r="L142">
        <f t="shared" ca="1" si="26"/>
        <v>0</v>
      </c>
      <c r="M142">
        <f t="shared" ca="1" si="26"/>
        <v>0</v>
      </c>
      <c r="N142">
        <f t="shared" ca="1" si="26"/>
        <v>0</v>
      </c>
      <c r="O142" t="str">
        <f t="shared" ca="1" si="22"/>
        <v>D:T</v>
      </c>
      <c r="P142" t="str">
        <f t="shared" ca="1" si="23"/>
        <v>D9:T9</v>
      </c>
    </row>
    <row r="143" spans="1:16">
      <c r="A143" t="str">
        <f t="shared" si="18"/>
        <v>12</v>
      </c>
      <c r="B143" t="str">
        <f t="shared" ca="1" si="19"/>
        <v>PE</v>
      </c>
      <c r="C143" t="s">
        <v>423</v>
      </c>
      <c r="D143" s="12" t="s">
        <v>557</v>
      </c>
      <c r="E143">
        <f t="shared" ca="1" si="20"/>
        <v>0</v>
      </c>
      <c r="H143" t="str">
        <f t="shared" ca="1" si="21"/>
        <v>'NEO PE'!</v>
      </c>
      <c r="I143">
        <f t="shared" ca="1" si="24"/>
        <v>0</v>
      </c>
      <c r="J143">
        <f t="shared" ca="1" si="26"/>
        <v>0</v>
      </c>
      <c r="K143" t="str">
        <f t="shared" ca="1" si="26"/>
        <v>'NEO PE'!</v>
      </c>
      <c r="L143">
        <f t="shared" ca="1" si="26"/>
        <v>0</v>
      </c>
      <c r="M143">
        <f t="shared" ca="1" si="26"/>
        <v>0</v>
      </c>
      <c r="N143">
        <f t="shared" ca="1" si="26"/>
        <v>0</v>
      </c>
      <c r="O143" t="str">
        <f t="shared" ca="1" si="22"/>
        <v>D:T</v>
      </c>
      <c r="P143" t="str">
        <f t="shared" ca="1" si="23"/>
        <v>D9:T9</v>
      </c>
    </row>
    <row r="144" spans="1:16">
      <c r="A144" t="str">
        <f t="shared" si="18"/>
        <v>14</v>
      </c>
      <c r="B144" t="str">
        <f t="shared" ca="1" si="19"/>
        <v>PE</v>
      </c>
      <c r="C144" t="s">
        <v>423</v>
      </c>
      <c r="D144" s="12" t="s">
        <v>558</v>
      </c>
      <c r="E144">
        <f t="shared" ca="1" si="20"/>
        <v>0</v>
      </c>
      <c r="H144" t="str">
        <f t="shared" ca="1" si="21"/>
        <v>'NEO PE'!</v>
      </c>
      <c r="I144">
        <f t="shared" ca="1" si="24"/>
        <v>0</v>
      </c>
      <c r="J144">
        <f t="shared" ca="1" si="26"/>
        <v>0</v>
      </c>
      <c r="K144" t="str">
        <f t="shared" ca="1" si="26"/>
        <v>'NEO PE'!</v>
      </c>
      <c r="L144">
        <f t="shared" ca="1" si="26"/>
        <v>0</v>
      </c>
      <c r="M144">
        <f t="shared" ca="1" si="26"/>
        <v>0</v>
      </c>
      <c r="N144">
        <f t="shared" ca="1" si="26"/>
        <v>0</v>
      </c>
      <c r="O144" t="str">
        <f t="shared" ca="1" si="22"/>
        <v>D:T</v>
      </c>
      <c r="P144" t="str">
        <f t="shared" ca="1" si="23"/>
        <v>D9:T9</v>
      </c>
    </row>
    <row r="145" spans="1:16">
      <c r="A145" t="str">
        <f t="shared" si="18"/>
        <v>01</v>
      </c>
      <c r="B145" t="str">
        <f t="shared" ca="1" si="19"/>
        <v>PE</v>
      </c>
      <c r="C145" t="s">
        <v>425</v>
      </c>
      <c r="D145" s="12" t="s">
        <v>559</v>
      </c>
      <c r="E145">
        <f t="shared" ca="1" si="20"/>
        <v>0</v>
      </c>
      <c r="H145" t="str">
        <f t="shared" ca="1" si="21"/>
        <v>'NEO PE'!</v>
      </c>
      <c r="I145">
        <f t="shared" ca="1" si="24"/>
        <v>0</v>
      </c>
      <c r="J145">
        <f t="shared" ca="1" si="26"/>
        <v>0</v>
      </c>
      <c r="K145" t="str">
        <f t="shared" ca="1" si="26"/>
        <v>'NEO PE'!</v>
      </c>
      <c r="L145">
        <f t="shared" ca="1" si="26"/>
        <v>0</v>
      </c>
      <c r="M145">
        <f t="shared" ca="1" si="26"/>
        <v>0</v>
      </c>
      <c r="N145">
        <f t="shared" ca="1" si="26"/>
        <v>0</v>
      </c>
      <c r="O145" t="str">
        <f t="shared" ca="1" si="22"/>
        <v>D:T</v>
      </c>
      <c r="P145" t="str">
        <f t="shared" ca="1" si="23"/>
        <v>D9:T9</v>
      </c>
    </row>
    <row r="146" spans="1:16">
      <c r="A146" t="str">
        <f t="shared" si="18"/>
        <v>02</v>
      </c>
      <c r="B146" t="str">
        <f t="shared" ca="1" si="19"/>
        <v>PE</v>
      </c>
      <c r="C146" t="s">
        <v>425</v>
      </c>
      <c r="D146" s="12" t="s">
        <v>560</v>
      </c>
      <c r="E146">
        <f t="shared" ca="1" si="20"/>
        <v>0</v>
      </c>
      <c r="H146" t="str">
        <f t="shared" ca="1" si="21"/>
        <v>'NEO PE'!</v>
      </c>
      <c r="I146">
        <f t="shared" ca="1" si="24"/>
        <v>0</v>
      </c>
      <c r="J146">
        <f t="shared" ca="1" si="26"/>
        <v>0</v>
      </c>
      <c r="K146" t="str">
        <f t="shared" ca="1" si="26"/>
        <v>'NEO PE'!</v>
      </c>
      <c r="L146">
        <f t="shared" ca="1" si="26"/>
        <v>0</v>
      </c>
      <c r="M146">
        <f t="shared" ca="1" si="26"/>
        <v>0</v>
      </c>
      <c r="N146">
        <f t="shared" ca="1" si="26"/>
        <v>0</v>
      </c>
      <c r="O146" t="str">
        <f t="shared" ca="1" si="22"/>
        <v>D:T</v>
      </c>
      <c r="P146" t="str">
        <f t="shared" ca="1" si="23"/>
        <v>D9:T9</v>
      </c>
    </row>
    <row r="147" spans="1:16">
      <c r="A147" t="str">
        <f t="shared" si="18"/>
        <v>03</v>
      </c>
      <c r="B147" t="str">
        <f t="shared" ca="1" si="19"/>
        <v>PE</v>
      </c>
      <c r="C147" t="s">
        <v>425</v>
      </c>
      <c r="D147" s="12" t="s">
        <v>561</v>
      </c>
      <c r="E147">
        <f t="shared" ca="1" si="20"/>
        <v>0</v>
      </c>
      <c r="H147" t="str">
        <f t="shared" ca="1" si="21"/>
        <v>'NEO PE'!</v>
      </c>
      <c r="I147">
        <f t="shared" ca="1" si="24"/>
        <v>0</v>
      </c>
      <c r="J147">
        <f t="shared" ca="1" si="26"/>
        <v>0</v>
      </c>
      <c r="K147" t="str">
        <f t="shared" ca="1" si="26"/>
        <v>'NEO PE'!</v>
      </c>
      <c r="L147">
        <f t="shared" ca="1" si="26"/>
        <v>0</v>
      </c>
      <c r="M147">
        <f t="shared" ca="1" si="26"/>
        <v>0</v>
      </c>
      <c r="N147">
        <f t="shared" ca="1" si="26"/>
        <v>0</v>
      </c>
      <c r="O147" t="str">
        <f t="shared" ca="1" si="22"/>
        <v>D:T</v>
      </c>
      <c r="P147" t="str">
        <f t="shared" ca="1" si="23"/>
        <v>D9:T9</v>
      </c>
    </row>
    <row r="148" spans="1:16">
      <c r="A148" t="str">
        <f t="shared" si="18"/>
        <v>04</v>
      </c>
      <c r="B148" t="str">
        <f t="shared" ca="1" si="19"/>
        <v>PE</v>
      </c>
      <c r="C148" t="s">
        <v>425</v>
      </c>
      <c r="D148" s="12" t="s">
        <v>562</v>
      </c>
      <c r="E148">
        <f t="shared" ca="1" si="20"/>
        <v>0</v>
      </c>
      <c r="H148" t="str">
        <f t="shared" ca="1" si="21"/>
        <v>'NEO PE'!</v>
      </c>
      <c r="I148">
        <f t="shared" ca="1" si="24"/>
        <v>0</v>
      </c>
      <c r="J148">
        <f t="shared" ca="1" si="26"/>
        <v>0</v>
      </c>
      <c r="K148" t="str">
        <f t="shared" ca="1" si="26"/>
        <v>'NEO PE'!</v>
      </c>
      <c r="L148">
        <f t="shared" ca="1" si="26"/>
        <v>0</v>
      </c>
      <c r="M148">
        <f t="shared" ca="1" si="26"/>
        <v>0</v>
      </c>
      <c r="N148">
        <f t="shared" ca="1" si="26"/>
        <v>0</v>
      </c>
      <c r="O148" t="str">
        <f t="shared" ca="1" si="22"/>
        <v>D:T</v>
      </c>
      <c r="P148" t="str">
        <f t="shared" ca="1" si="23"/>
        <v>D9:T9</v>
      </c>
    </row>
    <row r="149" spans="1:16">
      <c r="A149" t="str">
        <f t="shared" si="18"/>
        <v>05</v>
      </c>
      <c r="B149" t="str">
        <f t="shared" ca="1" si="19"/>
        <v>PE</v>
      </c>
      <c r="C149" t="s">
        <v>425</v>
      </c>
      <c r="D149" s="12" t="s">
        <v>563</v>
      </c>
      <c r="E149">
        <f t="shared" ca="1" si="20"/>
        <v>0</v>
      </c>
      <c r="H149" t="str">
        <f t="shared" ca="1" si="21"/>
        <v>'NEO PE'!</v>
      </c>
      <c r="I149">
        <f t="shared" ca="1" si="24"/>
        <v>0</v>
      </c>
      <c r="J149">
        <f t="shared" ca="1" si="26"/>
        <v>0</v>
      </c>
      <c r="K149" t="str">
        <f t="shared" ca="1" si="26"/>
        <v>'NEO PE'!</v>
      </c>
      <c r="L149">
        <f t="shared" ca="1" si="26"/>
        <v>0</v>
      </c>
      <c r="M149">
        <f t="shared" ca="1" si="26"/>
        <v>0</v>
      </c>
      <c r="N149">
        <f t="shared" ca="1" si="26"/>
        <v>0</v>
      </c>
      <c r="O149" t="str">
        <f t="shared" ca="1" si="22"/>
        <v>D:T</v>
      </c>
      <c r="P149" t="str">
        <f t="shared" ca="1" si="23"/>
        <v>D9:T9</v>
      </c>
    </row>
    <row r="150" spans="1:16">
      <c r="A150" t="str">
        <f t="shared" si="18"/>
        <v>06</v>
      </c>
      <c r="B150" t="str">
        <f t="shared" ca="1" si="19"/>
        <v>PE</v>
      </c>
      <c r="C150" t="s">
        <v>425</v>
      </c>
      <c r="D150" s="12" t="s">
        <v>564</v>
      </c>
      <c r="E150">
        <f t="shared" ca="1" si="20"/>
        <v>0</v>
      </c>
      <c r="H150" t="str">
        <f t="shared" ca="1" si="21"/>
        <v>'NEO PE'!</v>
      </c>
      <c r="I150">
        <f t="shared" ca="1" si="24"/>
        <v>0</v>
      </c>
      <c r="J150">
        <f t="shared" ca="1" si="26"/>
        <v>0</v>
      </c>
      <c r="K150" t="str">
        <f t="shared" ca="1" si="26"/>
        <v>'NEO PE'!</v>
      </c>
      <c r="L150">
        <f t="shared" ca="1" si="26"/>
        <v>0</v>
      </c>
      <c r="M150">
        <f t="shared" ca="1" si="26"/>
        <v>0</v>
      </c>
      <c r="N150">
        <f t="shared" ca="1" si="26"/>
        <v>0</v>
      </c>
      <c r="O150" t="str">
        <f t="shared" ca="1" si="22"/>
        <v>D:T</v>
      </c>
      <c r="P150" t="str">
        <f t="shared" ca="1" si="23"/>
        <v>D9:T9</v>
      </c>
    </row>
    <row r="151" spans="1:16">
      <c r="A151" t="str">
        <f t="shared" si="18"/>
        <v>09</v>
      </c>
      <c r="B151" t="str">
        <f t="shared" ca="1" si="19"/>
        <v>PE</v>
      </c>
      <c r="C151" t="s">
        <v>425</v>
      </c>
      <c r="D151" s="12" t="s">
        <v>565</v>
      </c>
      <c r="E151">
        <f t="shared" ca="1" si="20"/>
        <v>0</v>
      </c>
      <c r="H151" t="str">
        <f t="shared" ca="1" si="21"/>
        <v>'NEO PE'!</v>
      </c>
      <c r="I151">
        <f t="shared" ca="1" si="24"/>
        <v>0</v>
      </c>
      <c r="J151">
        <f t="shared" ca="1" si="26"/>
        <v>0</v>
      </c>
      <c r="K151" t="str">
        <f t="shared" ca="1" si="26"/>
        <v>'NEO PE'!</v>
      </c>
      <c r="L151">
        <f t="shared" ca="1" si="26"/>
        <v>0</v>
      </c>
      <c r="M151">
        <f t="shared" ca="1" si="26"/>
        <v>0</v>
      </c>
      <c r="N151">
        <f t="shared" ca="1" si="26"/>
        <v>0</v>
      </c>
      <c r="O151" t="str">
        <f t="shared" ca="1" si="22"/>
        <v>D:T</v>
      </c>
      <c r="P151" t="str">
        <f t="shared" ca="1" si="23"/>
        <v>D9:T9</v>
      </c>
    </row>
    <row r="152" spans="1:16">
      <c r="A152" t="str">
        <f t="shared" ref="A152:A215" si="27">MID(D152,LEN(C152)+2,LEN(D152)-LEN(C152))</f>
        <v>11</v>
      </c>
      <c r="B152" t="str">
        <f t="shared" ref="B152:B215" ca="1" si="28">VLOOKUP(H152,$A$1:$K$6,11,FALSE)</f>
        <v>PE</v>
      </c>
      <c r="C152" t="s">
        <v>425</v>
      </c>
      <c r="D152" s="12" t="s">
        <v>566</v>
      </c>
      <c r="E152">
        <f t="shared" ref="E152:E215" ca="1" si="29">IFERROR(VLOOKUP(C152,INDIRECT($H152&amp;$O152),MATCH($A152,INDIRECT($H152&amp;$P152),0),FALSE),0)</f>
        <v>0</v>
      </c>
      <c r="H152" t="str">
        <f t="shared" ref="H152:H215" ca="1" si="30">IF(I152&lt;&gt;0,I152,IF(J152&lt;&gt;0,J152,IF(K152&lt;&gt;0,K152,IF(L152&lt;&gt;0,L152,IF(M152&lt;&gt;0,M152,N152)))))</f>
        <v>'NEO PE'!</v>
      </c>
      <c r="I152">
        <f t="shared" ca="1" si="24"/>
        <v>0</v>
      </c>
      <c r="J152">
        <f t="shared" ca="1" si="26"/>
        <v>0</v>
      </c>
      <c r="K152" t="str">
        <f t="shared" ca="1" si="26"/>
        <v>'NEO PE'!</v>
      </c>
      <c r="L152">
        <f t="shared" ca="1" si="26"/>
        <v>0</v>
      </c>
      <c r="M152">
        <f t="shared" ca="1" si="26"/>
        <v>0</v>
      </c>
      <c r="N152">
        <f t="shared" ca="1" si="26"/>
        <v>0</v>
      </c>
      <c r="O152" t="str">
        <f t="shared" ref="O152:O215" ca="1" si="31">VLOOKUP($H152,$G$8:$I$13,2,FALSE)</f>
        <v>D:T</v>
      </c>
      <c r="P152" t="str">
        <f t="shared" ref="P152:P215" ca="1" si="32">VLOOKUP($H152,$G$8:$I$13,3,FALSE)</f>
        <v>D9:T9</v>
      </c>
    </row>
    <row r="153" spans="1:16">
      <c r="A153" t="str">
        <f t="shared" si="27"/>
        <v>12</v>
      </c>
      <c r="B153" t="str">
        <f t="shared" ca="1" si="28"/>
        <v>PE</v>
      </c>
      <c r="C153" t="s">
        <v>425</v>
      </c>
      <c r="D153" s="12" t="s">
        <v>567</v>
      </c>
      <c r="E153">
        <f t="shared" ca="1" si="29"/>
        <v>0</v>
      </c>
      <c r="H153" t="str">
        <f t="shared" ca="1" si="30"/>
        <v>'NEO PE'!</v>
      </c>
      <c r="I153">
        <f t="shared" ref="I153:I216" ca="1" si="33">IF(IFERROR(VLOOKUP(C153,INDIRECT($I$14&amp;"D:D"),1,FALSE),0)&lt;&gt;0,I$14,0)</f>
        <v>0</v>
      </c>
      <c r="J153">
        <f t="shared" ca="1" si="26"/>
        <v>0</v>
      </c>
      <c r="K153" t="str">
        <f t="shared" ca="1" si="26"/>
        <v>'NEO PE'!</v>
      </c>
      <c r="L153">
        <f t="shared" ca="1" si="26"/>
        <v>0</v>
      </c>
      <c r="M153">
        <f t="shared" ca="1" si="26"/>
        <v>0</v>
      </c>
      <c r="N153">
        <f t="shared" ca="1" si="26"/>
        <v>0</v>
      </c>
      <c r="O153" t="str">
        <f t="shared" ca="1" si="31"/>
        <v>D:T</v>
      </c>
      <c r="P153" t="str">
        <f t="shared" ca="1" si="32"/>
        <v>D9:T9</v>
      </c>
    </row>
    <row r="154" spans="1:16">
      <c r="A154" t="str">
        <f t="shared" si="27"/>
        <v>14</v>
      </c>
      <c r="B154" t="str">
        <f t="shared" ca="1" si="28"/>
        <v>PE</v>
      </c>
      <c r="C154" t="s">
        <v>425</v>
      </c>
      <c r="D154" s="12" t="s">
        <v>568</v>
      </c>
      <c r="E154">
        <f t="shared" ca="1" si="29"/>
        <v>0</v>
      </c>
      <c r="H154" t="str">
        <f t="shared" ca="1" si="30"/>
        <v>'NEO PE'!</v>
      </c>
      <c r="I154">
        <f t="shared" ca="1" si="33"/>
        <v>0</v>
      </c>
      <c r="J154">
        <f t="shared" ca="1" si="26"/>
        <v>0</v>
      </c>
      <c r="K154" t="str">
        <f t="shared" ca="1" si="26"/>
        <v>'NEO PE'!</v>
      </c>
      <c r="L154">
        <f t="shared" ca="1" si="26"/>
        <v>0</v>
      </c>
      <c r="M154">
        <f t="shared" ca="1" si="26"/>
        <v>0</v>
      </c>
      <c r="N154">
        <f t="shared" ca="1" si="26"/>
        <v>0</v>
      </c>
      <c r="O154" t="str">
        <f t="shared" ca="1" si="31"/>
        <v>D:T</v>
      </c>
      <c r="P154" t="str">
        <f t="shared" ca="1" si="32"/>
        <v>D9:T9</v>
      </c>
    </row>
    <row r="155" spans="1:16">
      <c r="A155" t="str">
        <f t="shared" si="27"/>
        <v>01</v>
      </c>
      <c r="B155" t="str">
        <f t="shared" ca="1" si="28"/>
        <v>PE</v>
      </c>
      <c r="C155" t="s">
        <v>426</v>
      </c>
      <c r="D155" s="12" t="s">
        <v>569</v>
      </c>
      <c r="E155">
        <f t="shared" ca="1" si="29"/>
        <v>0</v>
      </c>
      <c r="H155" t="str">
        <f t="shared" ca="1" si="30"/>
        <v>'NEO PE'!</v>
      </c>
      <c r="I155">
        <f t="shared" ca="1" si="33"/>
        <v>0</v>
      </c>
      <c r="J155">
        <f t="shared" ca="1" si="26"/>
        <v>0</v>
      </c>
      <c r="K155" t="str">
        <f t="shared" ca="1" si="26"/>
        <v>'NEO PE'!</v>
      </c>
      <c r="L155">
        <f t="shared" ca="1" si="26"/>
        <v>0</v>
      </c>
      <c r="M155">
        <f t="shared" ca="1" si="26"/>
        <v>0</v>
      </c>
      <c r="N155">
        <f t="shared" ca="1" si="26"/>
        <v>0</v>
      </c>
      <c r="O155" t="str">
        <f t="shared" ca="1" si="31"/>
        <v>D:T</v>
      </c>
      <c r="P155" t="str">
        <f t="shared" ca="1" si="32"/>
        <v>D9:T9</v>
      </c>
    </row>
    <row r="156" spans="1:16">
      <c r="A156" t="str">
        <f t="shared" si="27"/>
        <v>02</v>
      </c>
      <c r="B156" t="str">
        <f t="shared" ca="1" si="28"/>
        <v>PE</v>
      </c>
      <c r="C156" t="s">
        <v>426</v>
      </c>
      <c r="D156" s="12" t="s">
        <v>570</v>
      </c>
      <c r="E156">
        <f t="shared" ca="1" si="29"/>
        <v>0</v>
      </c>
      <c r="H156" t="str">
        <f t="shared" ca="1" si="30"/>
        <v>'NEO PE'!</v>
      </c>
      <c r="I156">
        <f t="shared" ca="1" si="33"/>
        <v>0</v>
      </c>
      <c r="J156">
        <f t="shared" ca="1" si="26"/>
        <v>0</v>
      </c>
      <c r="K156" t="str">
        <f t="shared" ca="1" si="26"/>
        <v>'NEO PE'!</v>
      </c>
      <c r="L156">
        <f t="shared" ca="1" si="26"/>
        <v>0</v>
      </c>
      <c r="M156">
        <f t="shared" ca="1" si="26"/>
        <v>0</v>
      </c>
      <c r="N156">
        <f t="shared" ca="1" si="26"/>
        <v>0</v>
      </c>
      <c r="O156" t="str">
        <f t="shared" ca="1" si="31"/>
        <v>D:T</v>
      </c>
      <c r="P156" t="str">
        <f t="shared" ca="1" si="32"/>
        <v>D9:T9</v>
      </c>
    </row>
    <row r="157" spans="1:16">
      <c r="A157" t="str">
        <f t="shared" si="27"/>
        <v>03</v>
      </c>
      <c r="B157" t="str">
        <f t="shared" ca="1" si="28"/>
        <v>PE</v>
      </c>
      <c r="C157" t="s">
        <v>426</v>
      </c>
      <c r="D157" s="12" t="s">
        <v>571</v>
      </c>
      <c r="E157">
        <f t="shared" ca="1" si="29"/>
        <v>0</v>
      </c>
      <c r="H157" t="str">
        <f t="shared" ca="1" si="30"/>
        <v>'NEO PE'!</v>
      </c>
      <c r="I157">
        <f t="shared" ca="1" si="33"/>
        <v>0</v>
      </c>
      <c r="J157">
        <f t="shared" ca="1" si="26"/>
        <v>0</v>
      </c>
      <c r="K157" t="str">
        <f t="shared" ca="1" si="26"/>
        <v>'NEO PE'!</v>
      </c>
      <c r="L157">
        <f t="shared" ca="1" si="26"/>
        <v>0</v>
      </c>
      <c r="M157">
        <f t="shared" ca="1" si="26"/>
        <v>0</v>
      </c>
      <c r="N157">
        <f t="shared" ca="1" si="26"/>
        <v>0</v>
      </c>
      <c r="O157" t="str">
        <f t="shared" ca="1" si="31"/>
        <v>D:T</v>
      </c>
      <c r="P157" t="str">
        <f t="shared" ca="1" si="32"/>
        <v>D9:T9</v>
      </c>
    </row>
    <row r="158" spans="1:16">
      <c r="A158" t="str">
        <f t="shared" si="27"/>
        <v>04</v>
      </c>
      <c r="B158" t="str">
        <f t="shared" ca="1" si="28"/>
        <v>PE</v>
      </c>
      <c r="C158" t="s">
        <v>426</v>
      </c>
      <c r="D158" s="12" t="s">
        <v>572</v>
      </c>
      <c r="E158">
        <f t="shared" ca="1" si="29"/>
        <v>0</v>
      </c>
      <c r="H158" t="str">
        <f t="shared" ca="1" si="30"/>
        <v>'NEO PE'!</v>
      </c>
      <c r="I158">
        <f t="shared" ca="1" si="33"/>
        <v>0</v>
      </c>
      <c r="J158">
        <f t="shared" ca="1" si="26"/>
        <v>0</v>
      </c>
      <c r="K158" t="str">
        <f t="shared" ca="1" si="26"/>
        <v>'NEO PE'!</v>
      </c>
      <c r="L158">
        <f t="shared" ca="1" si="26"/>
        <v>0</v>
      </c>
      <c r="M158">
        <f t="shared" ca="1" si="26"/>
        <v>0</v>
      </c>
      <c r="N158">
        <f t="shared" ca="1" si="26"/>
        <v>0</v>
      </c>
      <c r="O158" t="str">
        <f t="shared" ca="1" si="31"/>
        <v>D:T</v>
      </c>
      <c r="P158" t="str">
        <f t="shared" ca="1" si="32"/>
        <v>D9:T9</v>
      </c>
    </row>
    <row r="159" spans="1:16">
      <c r="A159" t="str">
        <f t="shared" si="27"/>
        <v>05</v>
      </c>
      <c r="B159" t="str">
        <f t="shared" ca="1" si="28"/>
        <v>PE</v>
      </c>
      <c r="C159" t="s">
        <v>426</v>
      </c>
      <c r="D159" s="12" t="s">
        <v>573</v>
      </c>
      <c r="E159">
        <f t="shared" ca="1" si="29"/>
        <v>0</v>
      </c>
      <c r="H159" t="str">
        <f t="shared" ca="1" si="30"/>
        <v>'NEO PE'!</v>
      </c>
      <c r="I159">
        <f t="shared" ca="1" si="33"/>
        <v>0</v>
      </c>
      <c r="J159">
        <f t="shared" ca="1" si="26"/>
        <v>0</v>
      </c>
      <c r="K159" t="str">
        <f t="shared" ca="1" si="26"/>
        <v>'NEO PE'!</v>
      </c>
      <c r="L159">
        <f t="shared" ca="1" si="26"/>
        <v>0</v>
      </c>
      <c r="M159">
        <f t="shared" ca="1" si="26"/>
        <v>0</v>
      </c>
      <c r="N159">
        <f t="shared" ca="1" si="26"/>
        <v>0</v>
      </c>
      <c r="O159" t="str">
        <f t="shared" ca="1" si="31"/>
        <v>D:T</v>
      </c>
      <c r="P159" t="str">
        <f t="shared" ca="1" si="32"/>
        <v>D9:T9</v>
      </c>
    </row>
    <row r="160" spans="1:16">
      <c r="A160" t="str">
        <f t="shared" si="27"/>
        <v>06</v>
      </c>
      <c r="B160" t="str">
        <f t="shared" ca="1" si="28"/>
        <v>PE</v>
      </c>
      <c r="C160" t="s">
        <v>426</v>
      </c>
      <c r="D160" s="12" t="s">
        <v>574</v>
      </c>
      <c r="E160">
        <f t="shared" ca="1" si="29"/>
        <v>0</v>
      </c>
      <c r="H160" t="str">
        <f t="shared" ca="1" si="30"/>
        <v>'NEO PE'!</v>
      </c>
      <c r="I160">
        <f t="shared" ca="1" si="33"/>
        <v>0</v>
      </c>
      <c r="J160">
        <f t="shared" ca="1" si="26"/>
        <v>0</v>
      </c>
      <c r="K160" t="str">
        <f t="shared" ca="1" si="26"/>
        <v>'NEO PE'!</v>
      </c>
      <c r="L160">
        <f t="shared" ca="1" si="26"/>
        <v>0</v>
      </c>
      <c r="M160">
        <f t="shared" ca="1" si="26"/>
        <v>0</v>
      </c>
      <c r="N160">
        <f t="shared" ca="1" si="26"/>
        <v>0</v>
      </c>
      <c r="O160" t="str">
        <f t="shared" ca="1" si="31"/>
        <v>D:T</v>
      </c>
      <c r="P160" t="str">
        <f t="shared" ca="1" si="32"/>
        <v>D9:T9</v>
      </c>
    </row>
    <row r="161" spans="1:16">
      <c r="A161" t="str">
        <f t="shared" si="27"/>
        <v>09</v>
      </c>
      <c r="B161" t="str">
        <f t="shared" ca="1" si="28"/>
        <v>PE</v>
      </c>
      <c r="C161" t="s">
        <v>426</v>
      </c>
      <c r="D161" s="12" t="s">
        <v>575</v>
      </c>
      <c r="E161">
        <f t="shared" ca="1" si="29"/>
        <v>0</v>
      </c>
      <c r="H161" t="str">
        <f t="shared" ca="1" si="30"/>
        <v>'NEO PE'!</v>
      </c>
      <c r="I161">
        <f t="shared" ca="1" si="33"/>
        <v>0</v>
      </c>
      <c r="J161">
        <f t="shared" ca="1" si="26"/>
        <v>0</v>
      </c>
      <c r="K161" t="str">
        <f t="shared" ca="1" si="26"/>
        <v>'NEO PE'!</v>
      </c>
      <c r="L161">
        <f t="shared" ca="1" si="26"/>
        <v>0</v>
      </c>
      <c r="M161">
        <f t="shared" ca="1" si="26"/>
        <v>0</v>
      </c>
      <c r="N161">
        <f t="shared" ca="1" si="26"/>
        <v>0</v>
      </c>
      <c r="O161" t="str">
        <f t="shared" ca="1" si="31"/>
        <v>D:T</v>
      </c>
      <c r="P161" t="str">
        <f t="shared" ca="1" si="32"/>
        <v>D9:T9</v>
      </c>
    </row>
    <row r="162" spans="1:16">
      <c r="A162" t="str">
        <f t="shared" si="27"/>
        <v>11</v>
      </c>
      <c r="B162" t="str">
        <f t="shared" ca="1" si="28"/>
        <v>PE</v>
      </c>
      <c r="C162" t="s">
        <v>426</v>
      </c>
      <c r="D162" s="12" t="s">
        <v>576</v>
      </c>
      <c r="E162">
        <f t="shared" ca="1" si="29"/>
        <v>0</v>
      </c>
      <c r="H162" t="str">
        <f t="shared" ca="1" si="30"/>
        <v>'NEO PE'!</v>
      </c>
      <c r="I162">
        <f t="shared" ca="1" si="33"/>
        <v>0</v>
      </c>
      <c r="J162">
        <f t="shared" ca="1" si="26"/>
        <v>0</v>
      </c>
      <c r="K162" t="str">
        <f t="shared" ca="1" si="26"/>
        <v>'NEO PE'!</v>
      </c>
      <c r="L162">
        <f t="shared" ca="1" si="26"/>
        <v>0</v>
      </c>
      <c r="M162">
        <f t="shared" ca="1" si="26"/>
        <v>0</v>
      </c>
      <c r="N162">
        <f t="shared" ca="1" si="26"/>
        <v>0</v>
      </c>
      <c r="O162" t="str">
        <f t="shared" ca="1" si="31"/>
        <v>D:T</v>
      </c>
      <c r="P162" t="str">
        <f t="shared" ca="1" si="32"/>
        <v>D9:T9</v>
      </c>
    </row>
    <row r="163" spans="1:16">
      <c r="A163" t="str">
        <f t="shared" si="27"/>
        <v>12</v>
      </c>
      <c r="B163" t="str">
        <f t="shared" ca="1" si="28"/>
        <v>PE</v>
      </c>
      <c r="C163" t="s">
        <v>426</v>
      </c>
      <c r="D163" s="12" t="s">
        <v>577</v>
      </c>
      <c r="E163">
        <f t="shared" ca="1" si="29"/>
        <v>0</v>
      </c>
      <c r="H163" t="str">
        <f t="shared" ca="1" si="30"/>
        <v>'NEO PE'!</v>
      </c>
      <c r="I163">
        <f t="shared" ca="1" si="33"/>
        <v>0</v>
      </c>
      <c r="J163">
        <f t="shared" ca="1" si="26"/>
        <v>0</v>
      </c>
      <c r="K163" t="str">
        <f t="shared" ca="1" si="26"/>
        <v>'NEO PE'!</v>
      </c>
      <c r="L163">
        <f t="shared" ca="1" si="26"/>
        <v>0</v>
      </c>
      <c r="M163">
        <f t="shared" ca="1" si="26"/>
        <v>0</v>
      </c>
      <c r="N163">
        <f t="shared" ca="1" si="26"/>
        <v>0</v>
      </c>
      <c r="O163" t="str">
        <f t="shared" ca="1" si="31"/>
        <v>D:T</v>
      </c>
      <c r="P163" t="str">
        <f t="shared" ca="1" si="32"/>
        <v>D9:T9</v>
      </c>
    </row>
    <row r="164" spans="1:16">
      <c r="A164" t="str">
        <f t="shared" si="27"/>
        <v>14</v>
      </c>
      <c r="B164" t="str">
        <f t="shared" ca="1" si="28"/>
        <v>PE</v>
      </c>
      <c r="C164" t="s">
        <v>426</v>
      </c>
      <c r="D164" s="12" t="s">
        <v>578</v>
      </c>
      <c r="E164">
        <f t="shared" ca="1" si="29"/>
        <v>0</v>
      </c>
      <c r="H164" t="str">
        <f t="shared" ca="1" si="30"/>
        <v>'NEO PE'!</v>
      </c>
      <c r="I164">
        <f t="shared" ca="1" si="33"/>
        <v>0</v>
      </c>
      <c r="J164">
        <f t="shared" ca="1" si="26"/>
        <v>0</v>
      </c>
      <c r="K164" t="str">
        <f t="shared" ca="1" si="26"/>
        <v>'NEO PE'!</v>
      </c>
      <c r="L164">
        <f t="shared" ca="1" si="26"/>
        <v>0</v>
      </c>
      <c r="M164">
        <f t="shared" ca="1" si="26"/>
        <v>0</v>
      </c>
      <c r="N164">
        <f t="shared" ca="1" si="26"/>
        <v>0</v>
      </c>
      <c r="O164" t="str">
        <f t="shared" ca="1" si="31"/>
        <v>D:T</v>
      </c>
      <c r="P164" t="str">
        <f t="shared" ca="1" si="32"/>
        <v>D9:T9</v>
      </c>
    </row>
    <row r="165" spans="1:16">
      <c r="A165" t="str">
        <f t="shared" si="27"/>
        <v>01</v>
      </c>
      <c r="B165" t="str">
        <f t="shared" ca="1" si="28"/>
        <v>PE</v>
      </c>
      <c r="C165" t="s">
        <v>427</v>
      </c>
      <c r="D165" s="12" t="s">
        <v>579</v>
      </c>
      <c r="E165">
        <f t="shared" ca="1" si="29"/>
        <v>0</v>
      </c>
      <c r="H165" t="str">
        <f t="shared" ca="1" si="30"/>
        <v>'NEO PE'!</v>
      </c>
      <c r="I165">
        <f t="shared" ca="1" si="33"/>
        <v>0</v>
      </c>
      <c r="J165">
        <f t="shared" ca="1" si="26"/>
        <v>0</v>
      </c>
      <c r="K165" t="str">
        <f t="shared" ca="1" si="26"/>
        <v>'NEO PE'!</v>
      </c>
      <c r="L165">
        <f t="shared" ca="1" si="26"/>
        <v>0</v>
      </c>
      <c r="M165">
        <f t="shared" ca="1" si="26"/>
        <v>0</v>
      </c>
      <c r="N165">
        <f t="shared" ca="1" si="26"/>
        <v>0</v>
      </c>
      <c r="O165" t="str">
        <f t="shared" ca="1" si="31"/>
        <v>D:T</v>
      </c>
      <c r="P165" t="str">
        <f t="shared" ca="1" si="32"/>
        <v>D9:T9</v>
      </c>
    </row>
    <row r="166" spans="1:16">
      <c r="A166" t="str">
        <f t="shared" si="27"/>
        <v>02</v>
      </c>
      <c r="B166" t="str">
        <f t="shared" ca="1" si="28"/>
        <v>PE</v>
      </c>
      <c r="C166" t="s">
        <v>427</v>
      </c>
      <c r="D166" s="12" t="s">
        <v>580</v>
      </c>
      <c r="E166">
        <f t="shared" ca="1" si="29"/>
        <v>0</v>
      </c>
      <c r="H166" t="str">
        <f t="shared" ca="1" si="30"/>
        <v>'NEO PE'!</v>
      </c>
      <c r="I166">
        <f t="shared" ca="1" si="33"/>
        <v>0</v>
      </c>
      <c r="J166">
        <f t="shared" ca="1" si="26"/>
        <v>0</v>
      </c>
      <c r="K166" t="str">
        <f t="shared" ca="1" si="26"/>
        <v>'NEO PE'!</v>
      </c>
      <c r="L166">
        <f t="shared" ca="1" si="26"/>
        <v>0</v>
      </c>
      <c r="M166">
        <f t="shared" ca="1" si="26"/>
        <v>0</v>
      </c>
      <c r="N166">
        <f t="shared" ca="1" si="26"/>
        <v>0</v>
      </c>
      <c r="O166" t="str">
        <f t="shared" ca="1" si="31"/>
        <v>D:T</v>
      </c>
      <c r="P166" t="str">
        <f t="shared" ca="1" si="32"/>
        <v>D9:T9</v>
      </c>
    </row>
    <row r="167" spans="1:16">
      <c r="A167" t="str">
        <f t="shared" si="27"/>
        <v>03</v>
      </c>
      <c r="B167" t="str">
        <f t="shared" ca="1" si="28"/>
        <v>PE</v>
      </c>
      <c r="C167" t="s">
        <v>427</v>
      </c>
      <c r="D167" s="12" t="s">
        <v>581</v>
      </c>
      <c r="E167">
        <f t="shared" ca="1" si="29"/>
        <v>0</v>
      </c>
      <c r="H167" t="str">
        <f t="shared" ca="1" si="30"/>
        <v>'NEO PE'!</v>
      </c>
      <c r="I167">
        <f t="shared" ca="1" si="33"/>
        <v>0</v>
      </c>
      <c r="J167">
        <f t="shared" ca="1" si="26"/>
        <v>0</v>
      </c>
      <c r="K167" t="str">
        <f t="shared" ca="1" si="26"/>
        <v>'NEO PE'!</v>
      </c>
      <c r="L167">
        <f t="shared" ca="1" si="26"/>
        <v>0</v>
      </c>
      <c r="M167">
        <f t="shared" ca="1" si="26"/>
        <v>0</v>
      </c>
      <c r="N167">
        <f t="shared" ca="1" si="26"/>
        <v>0</v>
      </c>
      <c r="O167" t="str">
        <f t="shared" ca="1" si="31"/>
        <v>D:T</v>
      </c>
      <c r="P167" t="str">
        <f t="shared" ca="1" si="32"/>
        <v>D9:T9</v>
      </c>
    </row>
    <row r="168" spans="1:16">
      <c r="A168" t="str">
        <f t="shared" si="27"/>
        <v>04</v>
      </c>
      <c r="B168" t="str">
        <f t="shared" ca="1" si="28"/>
        <v>PE</v>
      </c>
      <c r="C168" t="s">
        <v>427</v>
      </c>
      <c r="D168" s="12" t="s">
        <v>582</v>
      </c>
      <c r="E168">
        <f t="shared" ca="1" si="29"/>
        <v>0</v>
      </c>
      <c r="H168" t="str">
        <f t="shared" ca="1" si="30"/>
        <v>'NEO PE'!</v>
      </c>
      <c r="I168">
        <f t="shared" ca="1" si="33"/>
        <v>0</v>
      </c>
      <c r="J168">
        <f t="shared" ca="1" si="26"/>
        <v>0</v>
      </c>
      <c r="K168" t="str">
        <f t="shared" ca="1" si="26"/>
        <v>'NEO PE'!</v>
      </c>
      <c r="L168">
        <f t="shared" ca="1" si="26"/>
        <v>0</v>
      </c>
      <c r="M168">
        <f t="shared" ca="1" si="26"/>
        <v>0</v>
      </c>
      <c r="N168">
        <f t="shared" ca="1" si="26"/>
        <v>0</v>
      </c>
      <c r="O168" t="str">
        <f t="shared" ca="1" si="31"/>
        <v>D:T</v>
      </c>
      <c r="P168" t="str">
        <f t="shared" ca="1" si="32"/>
        <v>D9:T9</v>
      </c>
    </row>
    <row r="169" spans="1:16">
      <c r="A169" t="str">
        <f t="shared" si="27"/>
        <v>05</v>
      </c>
      <c r="B169" t="str">
        <f t="shared" ca="1" si="28"/>
        <v>PE</v>
      </c>
      <c r="C169" t="s">
        <v>427</v>
      </c>
      <c r="D169" s="12" t="s">
        <v>583</v>
      </c>
      <c r="E169">
        <f t="shared" ca="1" si="29"/>
        <v>0</v>
      </c>
      <c r="H169" t="str">
        <f t="shared" ca="1" si="30"/>
        <v>'NEO PE'!</v>
      </c>
      <c r="I169">
        <f t="shared" ca="1" si="33"/>
        <v>0</v>
      </c>
      <c r="J169">
        <f t="shared" ca="1" si="26"/>
        <v>0</v>
      </c>
      <c r="K169" t="str">
        <f t="shared" ca="1" si="26"/>
        <v>'NEO PE'!</v>
      </c>
      <c r="L169">
        <f t="shared" ca="1" si="26"/>
        <v>0</v>
      </c>
      <c r="M169">
        <f t="shared" ca="1" si="26"/>
        <v>0</v>
      </c>
      <c r="N169">
        <f t="shared" ca="1" si="26"/>
        <v>0</v>
      </c>
      <c r="O169" t="str">
        <f t="shared" ca="1" si="31"/>
        <v>D:T</v>
      </c>
      <c r="P169" t="str">
        <f t="shared" ca="1" si="32"/>
        <v>D9:T9</v>
      </c>
    </row>
    <row r="170" spans="1:16">
      <c r="A170" t="str">
        <f t="shared" si="27"/>
        <v>06</v>
      </c>
      <c r="B170" t="str">
        <f t="shared" ca="1" si="28"/>
        <v>PE</v>
      </c>
      <c r="C170" t="s">
        <v>427</v>
      </c>
      <c r="D170" s="12" t="s">
        <v>584</v>
      </c>
      <c r="E170">
        <f t="shared" ca="1" si="29"/>
        <v>0</v>
      </c>
      <c r="H170" t="str">
        <f t="shared" ca="1" si="30"/>
        <v>'NEO PE'!</v>
      </c>
      <c r="I170">
        <f t="shared" ca="1" si="33"/>
        <v>0</v>
      </c>
      <c r="J170">
        <f t="shared" ca="1" si="26"/>
        <v>0</v>
      </c>
      <c r="K170" t="str">
        <f t="shared" ca="1" si="26"/>
        <v>'NEO PE'!</v>
      </c>
      <c r="L170">
        <f t="shared" ca="1" si="26"/>
        <v>0</v>
      </c>
      <c r="M170">
        <f t="shared" ca="1" si="26"/>
        <v>0</v>
      </c>
      <c r="N170">
        <f t="shared" ca="1" si="26"/>
        <v>0</v>
      </c>
      <c r="O170" t="str">
        <f t="shared" ca="1" si="31"/>
        <v>D:T</v>
      </c>
      <c r="P170" t="str">
        <f t="shared" ca="1" si="32"/>
        <v>D9:T9</v>
      </c>
    </row>
    <row r="171" spans="1:16">
      <c r="A171" t="str">
        <f t="shared" si="27"/>
        <v>09</v>
      </c>
      <c r="B171" t="str">
        <f t="shared" ca="1" si="28"/>
        <v>PE</v>
      </c>
      <c r="C171" t="s">
        <v>427</v>
      </c>
      <c r="D171" s="12" t="s">
        <v>585</v>
      </c>
      <c r="E171">
        <f t="shared" ca="1" si="29"/>
        <v>0</v>
      </c>
      <c r="H171" t="str">
        <f t="shared" ca="1" si="30"/>
        <v>'NEO PE'!</v>
      </c>
      <c r="I171">
        <f t="shared" ca="1" si="33"/>
        <v>0</v>
      </c>
      <c r="J171">
        <f t="shared" ca="1" si="26"/>
        <v>0</v>
      </c>
      <c r="K171" t="str">
        <f t="shared" ca="1" si="26"/>
        <v>'NEO PE'!</v>
      </c>
      <c r="L171">
        <f t="shared" ca="1" si="26"/>
        <v>0</v>
      </c>
      <c r="M171">
        <f t="shared" ca="1" si="26"/>
        <v>0</v>
      </c>
      <c r="N171">
        <f t="shared" ca="1" si="26"/>
        <v>0</v>
      </c>
      <c r="O171" t="str">
        <f t="shared" ca="1" si="31"/>
        <v>D:T</v>
      </c>
      <c r="P171" t="str">
        <f t="shared" ca="1" si="32"/>
        <v>D9:T9</v>
      </c>
    </row>
    <row r="172" spans="1:16">
      <c r="A172" t="str">
        <f t="shared" si="27"/>
        <v>11</v>
      </c>
      <c r="B172" t="str">
        <f t="shared" ca="1" si="28"/>
        <v>PE</v>
      </c>
      <c r="C172" t="s">
        <v>427</v>
      </c>
      <c r="D172" s="12" t="s">
        <v>586</v>
      </c>
      <c r="E172">
        <f t="shared" ca="1" si="29"/>
        <v>0</v>
      </c>
      <c r="H172" t="str">
        <f t="shared" ca="1" si="30"/>
        <v>'NEO PE'!</v>
      </c>
      <c r="I172">
        <f t="shared" ca="1" si="33"/>
        <v>0</v>
      </c>
      <c r="J172">
        <f t="shared" ca="1" si="26"/>
        <v>0</v>
      </c>
      <c r="K172" t="str">
        <f t="shared" ca="1" si="26"/>
        <v>'NEO PE'!</v>
      </c>
      <c r="L172">
        <f t="shared" ca="1" si="26"/>
        <v>0</v>
      </c>
      <c r="M172">
        <f t="shared" ca="1" si="26"/>
        <v>0</v>
      </c>
      <c r="N172">
        <f t="shared" ca="1" si="26"/>
        <v>0</v>
      </c>
      <c r="O172" t="str">
        <f t="shared" ca="1" si="31"/>
        <v>D:T</v>
      </c>
      <c r="P172" t="str">
        <f t="shared" ca="1" si="32"/>
        <v>D9:T9</v>
      </c>
    </row>
    <row r="173" spans="1:16">
      <c r="A173" t="str">
        <f t="shared" si="27"/>
        <v>12</v>
      </c>
      <c r="B173" t="str">
        <f t="shared" ca="1" si="28"/>
        <v>PE</v>
      </c>
      <c r="C173" t="s">
        <v>427</v>
      </c>
      <c r="D173" s="12" t="s">
        <v>587</v>
      </c>
      <c r="E173">
        <f t="shared" ca="1" si="29"/>
        <v>0</v>
      </c>
      <c r="H173" t="str">
        <f t="shared" ca="1" si="30"/>
        <v>'NEO PE'!</v>
      </c>
      <c r="I173">
        <f t="shared" ca="1" si="33"/>
        <v>0</v>
      </c>
      <c r="J173">
        <f t="shared" ca="1" si="26"/>
        <v>0</v>
      </c>
      <c r="K173" t="str">
        <f t="shared" ca="1" si="26"/>
        <v>'NEO PE'!</v>
      </c>
      <c r="L173">
        <f t="shared" ca="1" si="26"/>
        <v>0</v>
      </c>
      <c r="M173">
        <f t="shared" ca="1" si="26"/>
        <v>0</v>
      </c>
      <c r="N173">
        <f t="shared" ca="1" si="26"/>
        <v>0</v>
      </c>
      <c r="O173" t="str">
        <f t="shared" ca="1" si="31"/>
        <v>D:T</v>
      </c>
      <c r="P173" t="str">
        <f t="shared" ca="1" si="32"/>
        <v>D9:T9</v>
      </c>
    </row>
    <row r="174" spans="1:16">
      <c r="A174" t="str">
        <f t="shared" si="27"/>
        <v>14</v>
      </c>
      <c r="B174" t="str">
        <f t="shared" ca="1" si="28"/>
        <v>PE</v>
      </c>
      <c r="C174" t="s">
        <v>427</v>
      </c>
      <c r="D174" s="12" t="s">
        <v>588</v>
      </c>
      <c r="E174">
        <f t="shared" ca="1" si="29"/>
        <v>0</v>
      </c>
      <c r="H174" t="str">
        <f t="shared" ca="1" si="30"/>
        <v>'NEO PE'!</v>
      </c>
      <c r="I174">
        <f t="shared" ca="1" si="33"/>
        <v>0</v>
      </c>
      <c r="J174">
        <f t="shared" ca="1" si="26"/>
        <v>0</v>
      </c>
      <c r="K174" t="str">
        <f t="shared" ca="1" si="26"/>
        <v>'NEO PE'!</v>
      </c>
      <c r="L174">
        <f t="shared" ca="1" si="26"/>
        <v>0</v>
      </c>
      <c r="M174">
        <f t="shared" ca="1" si="26"/>
        <v>0</v>
      </c>
      <c r="N174">
        <f t="shared" ca="1" si="26"/>
        <v>0</v>
      </c>
      <c r="O174" t="str">
        <f t="shared" ca="1" si="31"/>
        <v>D:T</v>
      </c>
      <c r="P174" t="str">
        <f t="shared" ca="1" si="32"/>
        <v>D9:T9</v>
      </c>
    </row>
    <row r="175" spans="1:16">
      <c r="A175" t="str">
        <f t="shared" si="27"/>
        <v>01</v>
      </c>
      <c r="B175" t="str">
        <f t="shared" ca="1" si="28"/>
        <v>PE</v>
      </c>
      <c r="C175" t="s">
        <v>428</v>
      </c>
      <c r="D175" s="12" t="s">
        <v>589</v>
      </c>
      <c r="E175">
        <f t="shared" ca="1" si="29"/>
        <v>0</v>
      </c>
      <c r="H175" t="str">
        <f t="shared" ca="1" si="30"/>
        <v>'NEO PE'!</v>
      </c>
      <c r="I175">
        <f t="shared" ca="1" si="33"/>
        <v>0</v>
      </c>
      <c r="J175">
        <f t="shared" ca="1" si="26"/>
        <v>0</v>
      </c>
      <c r="K175" t="str">
        <f t="shared" ca="1" si="26"/>
        <v>'NEO PE'!</v>
      </c>
      <c r="L175">
        <f t="shared" ca="1" si="26"/>
        <v>0</v>
      </c>
      <c r="M175">
        <f t="shared" ca="1" si="26"/>
        <v>0</v>
      </c>
      <c r="N175">
        <f t="shared" ca="1" si="26"/>
        <v>0</v>
      </c>
      <c r="O175" t="str">
        <f t="shared" ca="1" si="31"/>
        <v>D:T</v>
      </c>
      <c r="P175" t="str">
        <f t="shared" ca="1" si="32"/>
        <v>D9:T9</v>
      </c>
    </row>
    <row r="176" spans="1:16">
      <c r="A176" t="str">
        <f t="shared" si="27"/>
        <v>02</v>
      </c>
      <c r="B176" t="str">
        <f t="shared" ca="1" si="28"/>
        <v>PE</v>
      </c>
      <c r="C176" t="s">
        <v>428</v>
      </c>
      <c r="D176" s="12" t="s">
        <v>590</v>
      </c>
      <c r="E176">
        <f t="shared" ca="1" si="29"/>
        <v>0</v>
      </c>
      <c r="H176" t="str">
        <f t="shared" ca="1" si="30"/>
        <v>'NEO PE'!</v>
      </c>
      <c r="I176">
        <f t="shared" ca="1" si="33"/>
        <v>0</v>
      </c>
      <c r="J176">
        <f t="shared" ca="1" si="26"/>
        <v>0</v>
      </c>
      <c r="K176" t="str">
        <f t="shared" ca="1" si="26"/>
        <v>'NEO PE'!</v>
      </c>
      <c r="L176">
        <f t="shared" ca="1" si="26"/>
        <v>0</v>
      </c>
      <c r="M176">
        <f t="shared" ca="1" si="26"/>
        <v>0</v>
      </c>
      <c r="N176">
        <f t="shared" ca="1" si="26"/>
        <v>0</v>
      </c>
      <c r="O176" t="str">
        <f t="shared" ca="1" si="31"/>
        <v>D:T</v>
      </c>
      <c r="P176" t="str">
        <f t="shared" ca="1" si="32"/>
        <v>D9:T9</v>
      </c>
    </row>
    <row r="177" spans="1:16">
      <c r="A177" t="str">
        <f t="shared" si="27"/>
        <v>03</v>
      </c>
      <c r="B177" t="str">
        <f t="shared" ca="1" si="28"/>
        <v>PE</v>
      </c>
      <c r="C177" t="s">
        <v>428</v>
      </c>
      <c r="D177" s="12" t="s">
        <v>591</v>
      </c>
      <c r="E177">
        <f t="shared" ca="1" si="29"/>
        <v>0</v>
      </c>
      <c r="H177" t="str">
        <f t="shared" ca="1" si="30"/>
        <v>'NEO PE'!</v>
      </c>
      <c r="I177">
        <f t="shared" ca="1" si="33"/>
        <v>0</v>
      </c>
      <c r="J177">
        <f t="shared" ca="1" si="26"/>
        <v>0</v>
      </c>
      <c r="K177" t="str">
        <f t="shared" ca="1" si="26"/>
        <v>'NEO PE'!</v>
      </c>
      <c r="L177">
        <f t="shared" ca="1" si="26"/>
        <v>0</v>
      </c>
      <c r="M177">
        <f t="shared" ca="1" si="26"/>
        <v>0</v>
      </c>
      <c r="N177">
        <f t="shared" ca="1" si="26"/>
        <v>0</v>
      </c>
      <c r="O177" t="str">
        <f t="shared" ca="1" si="31"/>
        <v>D:T</v>
      </c>
      <c r="P177" t="str">
        <f t="shared" ca="1" si="32"/>
        <v>D9:T9</v>
      </c>
    </row>
    <row r="178" spans="1:16">
      <c r="A178" t="str">
        <f t="shared" si="27"/>
        <v>04</v>
      </c>
      <c r="B178" t="str">
        <f t="shared" ca="1" si="28"/>
        <v>PE</v>
      </c>
      <c r="C178" t="s">
        <v>428</v>
      </c>
      <c r="D178" s="12" t="s">
        <v>592</v>
      </c>
      <c r="E178">
        <f t="shared" ca="1" si="29"/>
        <v>0</v>
      </c>
      <c r="H178" t="str">
        <f t="shared" ca="1" si="30"/>
        <v>'NEO PE'!</v>
      </c>
      <c r="I178">
        <f t="shared" ca="1" si="33"/>
        <v>0</v>
      </c>
      <c r="J178">
        <f t="shared" ca="1" si="26"/>
        <v>0</v>
      </c>
      <c r="K178" t="str">
        <f t="shared" ca="1" si="26"/>
        <v>'NEO PE'!</v>
      </c>
      <c r="L178">
        <f t="shared" ca="1" si="26"/>
        <v>0</v>
      </c>
      <c r="M178">
        <f t="shared" ca="1" si="26"/>
        <v>0</v>
      </c>
      <c r="N178">
        <f t="shared" ca="1" si="26"/>
        <v>0</v>
      </c>
      <c r="O178" t="str">
        <f t="shared" ca="1" si="31"/>
        <v>D:T</v>
      </c>
      <c r="P178" t="str">
        <f t="shared" ca="1" si="32"/>
        <v>D9:T9</v>
      </c>
    </row>
    <row r="179" spans="1:16">
      <c r="A179" t="str">
        <f t="shared" si="27"/>
        <v>05</v>
      </c>
      <c r="B179" t="str">
        <f t="shared" ca="1" si="28"/>
        <v>PE</v>
      </c>
      <c r="C179" t="s">
        <v>428</v>
      </c>
      <c r="D179" s="12" t="s">
        <v>593</v>
      </c>
      <c r="E179">
        <f t="shared" ca="1" si="29"/>
        <v>0</v>
      </c>
      <c r="H179" t="str">
        <f t="shared" ca="1" si="30"/>
        <v>'NEO PE'!</v>
      </c>
      <c r="I179">
        <f t="shared" ca="1" si="33"/>
        <v>0</v>
      </c>
      <c r="J179">
        <f t="shared" ca="1" si="26"/>
        <v>0</v>
      </c>
      <c r="K179" t="str">
        <f t="shared" ca="1" si="26"/>
        <v>'NEO PE'!</v>
      </c>
      <c r="L179">
        <f t="shared" ca="1" si="26"/>
        <v>0</v>
      </c>
      <c r="M179">
        <f t="shared" ca="1" si="26"/>
        <v>0</v>
      </c>
      <c r="N179">
        <f t="shared" ca="1" si="26"/>
        <v>0</v>
      </c>
      <c r="O179" t="str">
        <f t="shared" ca="1" si="31"/>
        <v>D:T</v>
      </c>
      <c r="P179" t="str">
        <f t="shared" ca="1" si="32"/>
        <v>D9:T9</v>
      </c>
    </row>
    <row r="180" spans="1:16">
      <c r="A180" t="str">
        <f t="shared" si="27"/>
        <v>06</v>
      </c>
      <c r="B180" t="str">
        <f t="shared" ca="1" si="28"/>
        <v>PE</v>
      </c>
      <c r="C180" t="s">
        <v>428</v>
      </c>
      <c r="D180" s="12" t="s">
        <v>594</v>
      </c>
      <c r="E180">
        <f t="shared" ca="1" si="29"/>
        <v>0</v>
      </c>
      <c r="H180" t="str">
        <f t="shared" ca="1" si="30"/>
        <v>'NEO PE'!</v>
      </c>
      <c r="I180">
        <f t="shared" ca="1" si="33"/>
        <v>0</v>
      </c>
      <c r="J180">
        <f t="shared" ca="1" si="26"/>
        <v>0</v>
      </c>
      <c r="K180" t="str">
        <f t="shared" ca="1" si="26"/>
        <v>'NEO PE'!</v>
      </c>
      <c r="L180">
        <f t="shared" ca="1" si="26"/>
        <v>0</v>
      </c>
      <c r="M180">
        <f t="shared" ca="1" si="26"/>
        <v>0</v>
      </c>
      <c r="N180">
        <f t="shared" ca="1" si="26"/>
        <v>0</v>
      </c>
      <c r="O180" t="str">
        <f t="shared" ca="1" si="31"/>
        <v>D:T</v>
      </c>
      <c r="P180" t="str">
        <f t="shared" ca="1" si="32"/>
        <v>D9:T9</v>
      </c>
    </row>
    <row r="181" spans="1:16">
      <c r="A181" t="str">
        <f t="shared" si="27"/>
        <v>09</v>
      </c>
      <c r="B181" t="str">
        <f t="shared" ca="1" si="28"/>
        <v>PE</v>
      </c>
      <c r="C181" t="s">
        <v>428</v>
      </c>
      <c r="D181" s="12" t="s">
        <v>595</v>
      </c>
      <c r="E181">
        <f t="shared" ca="1" si="29"/>
        <v>0</v>
      </c>
      <c r="H181" t="str">
        <f t="shared" ca="1" si="30"/>
        <v>'NEO PE'!</v>
      </c>
      <c r="I181">
        <f t="shared" ca="1" si="33"/>
        <v>0</v>
      </c>
      <c r="J181">
        <f t="shared" ca="1" si="26"/>
        <v>0</v>
      </c>
      <c r="K181" t="str">
        <f t="shared" ca="1" si="26"/>
        <v>'NEO PE'!</v>
      </c>
      <c r="L181">
        <f t="shared" ca="1" si="26"/>
        <v>0</v>
      </c>
      <c r="M181">
        <f t="shared" ca="1" si="26"/>
        <v>0</v>
      </c>
      <c r="N181">
        <f t="shared" ca="1" si="26"/>
        <v>0</v>
      </c>
      <c r="O181" t="str">
        <f t="shared" ca="1" si="31"/>
        <v>D:T</v>
      </c>
      <c r="P181" t="str">
        <f t="shared" ca="1" si="32"/>
        <v>D9:T9</v>
      </c>
    </row>
    <row r="182" spans="1:16">
      <c r="A182" t="str">
        <f t="shared" si="27"/>
        <v>11</v>
      </c>
      <c r="B182" t="str">
        <f t="shared" ca="1" si="28"/>
        <v>PE</v>
      </c>
      <c r="C182" t="s">
        <v>428</v>
      </c>
      <c r="D182" s="12" t="s">
        <v>596</v>
      </c>
      <c r="E182">
        <f t="shared" ca="1" si="29"/>
        <v>0</v>
      </c>
      <c r="H182" t="str">
        <f t="shared" ca="1" si="30"/>
        <v>'NEO PE'!</v>
      </c>
      <c r="I182">
        <f t="shared" ca="1" si="33"/>
        <v>0</v>
      </c>
      <c r="J182">
        <f t="shared" ca="1" si="26"/>
        <v>0</v>
      </c>
      <c r="K182" t="str">
        <f t="shared" ca="1" si="26"/>
        <v>'NEO PE'!</v>
      </c>
      <c r="L182">
        <f t="shared" ca="1" si="26"/>
        <v>0</v>
      </c>
      <c r="M182">
        <f t="shared" ca="1" si="26"/>
        <v>0</v>
      </c>
      <c r="N182">
        <f t="shared" ca="1" si="26"/>
        <v>0</v>
      </c>
      <c r="O182" t="str">
        <f t="shared" ca="1" si="31"/>
        <v>D:T</v>
      </c>
      <c r="P182" t="str">
        <f t="shared" ca="1" si="32"/>
        <v>D9:T9</v>
      </c>
    </row>
    <row r="183" spans="1:16">
      <c r="A183" t="str">
        <f t="shared" si="27"/>
        <v>12</v>
      </c>
      <c r="B183" t="str">
        <f t="shared" ca="1" si="28"/>
        <v>PE</v>
      </c>
      <c r="C183" t="s">
        <v>428</v>
      </c>
      <c r="D183" s="12" t="s">
        <v>597</v>
      </c>
      <c r="E183">
        <f t="shared" ca="1" si="29"/>
        <v>0</v>
      </c>
      <c r="H183" t="str">
        <f t="shared" ca="1" si="30"/>
        <v>'NEO PE'!</v>
      </c>
      <c r="I183">
        <f t="shared" ca="1" si="33"/>
        <v>0</v>
      </c>
      <c r="J183">
        <f t="shared" ca="1" si="26"/>
        <v>0</v>
      </c>
      <c r="K183" t="str">
        <f t="shared" ca="1" si="26"/>
        <v>'NEO PE'!</v>
      </c>
      <c r="L183">
        <f t="shared" ca="1" si="26"/>
        <v>0</v>
      </c>
      <c r="M183">
        <f t="shared" ca="1" si="26"/>
        <v>0</v>
      </c>
      <c r="N183">
        <f t="shared" ca="1" si="26"/>
        <v>0</v>
      </c>
      <c r="O183" t="str">
        <f t="shared" ca="1" si="31"/>
        <v>D:T</v>
      </c>
      <c r="P183" t="str">
        <f t="shared" ca="1" si="32"/>
        <v>D9:T9</v>
      </c>
    </row>
    <row r="184" spans="1:16">
      <c r="A184" t="str">
        <f t="shared" si="27"/>
        <v>14</v>
      </c>
      <c r="B184" t="str">
        <f t="shared" ca="1" si="28"/>
        <v>PE</v>
      </c>
      <c r="C184" t="s">
        <v>428</v>
      </c>
      <c r="D184" s="12" t="s">
        <v>598</v>
      </c>
      <c r="E184">
        <f t="shared" ca="1" si="29"/>
        <v>0</v>
      </c>
      <c r="H184" t="str">
        <f t="shared" ca="1" si="30"/>
        <v>'NEO PE'!</v>
      </c>
      <c r="I184">
        <f t="shared" ca="1" si="33"/>
        <v>0</v>
      </c>
      <c r="J184">
        <f t="shared" ca="1" si="26"/>
        <v>0</v>
      </c>
      <c r="K184" t="str">
        <f t="shared" ca="1" si="26"/>
        <v>'NEO PE'!</v>
      </c>
      <c r="L184">
        <f t="shared" ca="1" si="26"/>
        <v>0</v>
      </c>
      <c r="M184">
        <f t="shared" ca="1" si="26"/>
        <v>0</v>
      </c>
      <c r="N184">
        <f t="shared" ca="1" si="26"/>
        <v>0</v>
      </c>
      <c r="O184" t="str">
        <f t="shared" ca="1" si="31"/>
        <v>D:T</v>
      </c>
      <c r="P184" t="str">
        <f t="shared" ca="1" si="32"/>
        <v>D9:T9</v>
      </c>
    </row>
    <row r="185" spans="1:16">
      <c r="A185" t="str">
        <f t="shared" si="27"/>
        <v>01</v>
      </c>
      <c r="B185" t="str">
        <f t="shared" ca="1" si="28"/>
        <v>PE</v>
      </c>
      <c r="C185" t="s">
        <v>429</v>
      </c>
      <c r="D185" s="12" t="s">
        <v>599</v>
      </c>
      <c r="E185">
        <f t="shared" ca="1" si="29"/>
        <v>0</v>
      </c>
      <c r="H185" t="str">
        <f t="shared" ca="1" si="30"/>
        <v>'NEO PE'!</v>
      </c>
      <c r="I185">
        <f t="shared" ca="1" si="33"/>
        <v>0</v>
      </c>
      <c r="J185">
        <f t="shared" ca="1" si="26"/>
        <v>0</v>
      </c>
      <c r="K185" t="str">
        <f t="shared" ca="1" si="26"/>
        <v>'NEO PE'!</v>
      </c>
      <c r="L185">
        <f t="shared" ca="1" si="26"/>
        <v>0</v>
      </c>
      <c r="M185">
        <f t="shared" ca="1" si="26"/>
        <v>0</v>
      </c>
      <c r="N185">
        <f t="shared" ca="1" si="26"/>
        <v>0</v>
      </c>
      <c r="O185" t="str">
        <f t="shared" ca="1" si="31"/>
        <v>D:T</v>
      </c>
      <c r="P185" t="str">
        <f t="shared" ca="1" si="32"/>
        <v>D9:T9</v>
      </c>
    </row>
    <row r="186" spans="1:16">
      <c r="A186" t="str">
        <f t="shared" si="27"/>
        <v>02</v>
      </c>
      <c r="B186" t="str">
        <f t="shared" ca="1" si="28"/>
        <v>PE</v>
      </c>
      <c r="C186" t="s">
        <v>429</v>
      </c>
      <c r="D186" s="12" t="s">
        <v>600</v>
      </c>
      <c r="E186">
        <f t="shared" ca="1" si="29"/>
        <v>0</v>
      </c>
      <c r="H186" t="str">
        <f t="shared" ca="1" si="30"/>
        <v>'NEO PE'!</v>
      </c>
      <c r="I186">
        <f t="shared" ca="1" si="33"/>
        <v>0</v>
      </c>
      <c r="J186">
        <f t="shared" ca="1" si="26"/>
        <v>0</v>
      </c>
      <c r="K186" t="str">
        <f t="shared" ca="1" si="26"/>
        <v>'NEO PE'!</v>
      </c>
      <c r="L186">
        <f t="shared" ca="1" si="26"/>
        <v>0</v>
      </c>
      <c r="M186">
        <f t="shared" ca="1" si="26"/>
        <v>0</v>
      </c>
      <c r="N186">
        <f t="shared" ca="1" si="26"/>
        <v>0</v>
      </c>
      <c r="O186" t="str">
        <f t="shared" ca="1" si="31"/>
        <v>D:T</v>
      </c>
      <c r="P186" t="str">
        <f t="shared" ca="1" si="32"/>
        <v>D9:T9</v>
      </c>
    </row>
    <row r="187" spans="1:16">
      <c r="A187" t="str">
        <f t="shared" si="27"/>
        <v>03</v>
      </c>
      <c r="B187" t="str">
        <f t="shared" ca="1" si="28"/>
        <v>PE</v>
      </c>
      <c r="C187" t="s">
        <v>429</v>
      </c>
      <c r="D187" s="12" t="s">
        <v>601</v>
      </c>
      <c r="E187">
        <f t="shared" ca="1" si="29"/>
        <v>0</v>
      </c>
      <c r="H187" t="str">
        <f t="shared" ca="1" si="30"/>
        <v>'NEO PE'!</v>
      </c>
      <c r="I187">
        <f t="shared" ca="1" si="33"/>
        <v>0</v>
      </c>
      <c r="J187">
        <f t="shared" ca="1" si="26"/>
        <v>0</v>
      </c>
      <c r="K187" t="str">
        <f t="shared" ca="1" si="26"/>
        <v>'NEO PE'!</v>
      </c>
      <c r="L187">
        <f t="shared" ca="1" si="26"/>
        <v>0</v>
      </c>
      <c r="M187">
        <f t="shared" ca="1" si="26"/>
        <v>0</v>
      </c>
      <c r="N187">
        <f t="shared" ca="1" si="26"/>
        <v>0</v>
      </c>
      <c r="O187" t="str">
        <f t="shared" ca="1" si="31"/>
        <v>D:T</v>
      </c>
      <c r="P187" t="str">
        <f t="shared" ca="1" si="32"/>
        <v>D9:T9</v>
      </c>
    </row>
    <row r="188" spans="1:16">
      <c r="A188" t="str">
        <f t="shared" si="27"/>
        <v>04</v>
      </c>
      <c r="B188" t="str">
        <f t="shared" ca="1" si="28"/>
        <v>PE</v>
      </c>
      <c r="C188" t="s">
        <v>429</v>
      </c>
      <c r="D188" s="12" t="s">
        <v>602</v>
      </c>
      <c r="E188">
        <f t="shared" ca="1" si="29"/>
        <v>0</v>
      </c>
      <c r="H188" t="str">
        <f t="shared" ca="1" si="30"/>
        <v>'NEO PE'!</v>
      </c>
      <c r="I188">
        <f t="shared" ca="1" si="33"/>
        <v>0</v>
      </c>
      <c r="J188">
        <f t="shared" ca="1" si="26"/>
        <v>0</v>
      </c>
      <c r="K188" t="str">
        <f t="shared" ca="1" si="26"/>
        <v>'NEO PE'!</v>
      </c>
      <c r="L188">
        <f t="shared" ca="1" si="26"/>
        <v>0</v>
      </c>
      <c r="M188">
        <f t="shared" ca="1" si="26"/>
        <v>0</v>
      </c>
      <c r="N188">
        <f t="shared" ca="1" si="26"/>
        <v>0</v>
      </c>
      <c r="O188" t="str">
        <f t="shared" ca="1" si="31"/>
        <v>D:T</v>
      </c>
      <c r="P188" t="str">
        <f t="shared" ca="1" si="32"/>
        <v>D9:T9</v>
      </c>
    </row>
    <row r="189" spans="1:16">
      <c r="A189" t="str">
        <f t="shared" si="27"/>
        <v>05</v>
      </c>
      <c r="B189" t="str">
        <f t="shared" ca="1" si="28"/>
        <v>PE</v>
      </c>
      <c r="C189" t="s">
        <v>429</v>
      </c>
      <c r="D189" s="12" t="s">
        <v>603</v>
      </c>
      <c r="E189">
        <f t="shared" ca="1" si="29"/>
        <v>0</v>
      </c>
      <c r="H189" t="str">
        <f t="shared" ca="1" si="30"/>
        <v>'NEO PE'!</v>
      </c>
      <c r="I189">
        <f t="shared" ca="1" si="33"/>
        <v>0</v>
      </c>
      <c r="J189">
        <f t="shared" ca="1" si="26"/>
        <v>0</v>
      </c>
      <c r="K189" t="str">
        <f t="shared" ca="1" si="26"/>
        <v>'NEO PE'!</v>
      </c>
      <c r="L189">
        <f t="shared" ca="1" si="26"/>
        <v>0</v>
      </c>
      <c r="M189">
        <f t="shared" ca="1" si="26"/>
        <v>0</v>
      </c>
      <c r="N189">
        <f t="shared" ca="1" si="26"/>
        <v>0</v>
      </c>
      <c r="O189" t="str">
        <f t="shared" ca="1" si="31"/>
        <v>D:T</v>
      </c>
      <c r="P189" t="str">
        <f t="shared" ca="1" si="32"/>
        <v>D9:T9</v>
      </c>
    </row>
    <row r="190" spans="1:16">
      <c r="A190" t="str">
        <f t="shared" si="27"/>
        <v>06</v>
      </c>
      <c r="B190" t="str">
        <f t="shared" ca="1" si="28"/>
        <v>PE</v>
      </c>
      <c r="C190" t="s">
        <v>429</v>
      </c>
      <c r="D190" s="12" t="s">
        <v>604</v>
      </c>
      <c r="E190">
        <f t="shared" ca="1" si="29"/>
        <v>0</v>
      </c>
      <c r="H190" t="str">
        <f t="shared" ca="1" si="30"/>
        <v>'NEO PE'!</v>
      </c>
      <c r="I190">
        <f t="shared" ca="1" si="33"/>
        <v>0</v>
      </c>
      <c r="J190">
        <f t="shared" ca="1" si="26"/>
        <v>0</v>
      </c>
      <c r="K190" t="str">
        <f t="shared" ca="1" si="26"/>
        <v>'NEO PE'!</v>
      </c>
      <c r="L190">
        <f t="shared" ca="1" si="26"/>
        <v>0</v>
      </c>
      <c r="M190">
        <f t="shared" ca="1" si="26"/>
        <v>0</v>
      </c>
      <c r="N190">
        <f t="shared" ca="1" si="26"/>
        <v>0</v>
      </c>
      <c r="O190" t="str">
        <f t="shared" ca="1" si="31"/>
        <v>D:T</v>
      </c>
      <c r="P190" t="str">
        <f t="shared" ca="1" si="32"/>
        <v>D9:T9</v>
      </c>
    </row>
    <row r="191" spans="1:16">
      <c r="A191" t="str">
        <f t="shared" si="27"/>
        <v>09</v>
      </c>
      <c r="B191" t="str">
        <f t="shared" ca="1" si="28"/>
        <v>PE</v>
      </c>
      <c r="C191" t="s">
        <v>429</v>
      </c>
      <c r="D191" s="12" t="s">
        <v>605</v>
      </c>
      <c r="E191">
        <f t="shared" ca="1" si="29"/>
        <v>0</v>
      </c>
      <c r="H191" t="str">
        <f t="shared" ca="1" si="30"/>
        <v>'NEO PE'!</v>
      </c>
      <c r="I191">
        <f t="shared" ca="1" si="33"/>
        <v>0</v>
      </c>
      <c r="J191">
        <f t="shared" ca="1" si="26"/>
        <v>0</v>
      </c>
      <c r="K191" t="str">
        <f t="shared" ca="1" si="26"/>
        <v>'NEO PE'!</v>
      </c>
      <c r="L191">
        <f t="shared" ca="1" si="26"/>
        <v>0</v>
      </c>
      <c r="M191">
        <f t="shared" ca="1" si="26"/>
        <v>0</v>
      </c>
      <c r="N191">
        <f t="shared" ca="1" si="26"/>
        <v>0</v>
      </c>
      <c r="O191" t="str">
        <f t="shared" ca="1" si="31"/>
        <v>D:T</v>
      </c>
      <c r="P191" t="str">
        <f t="shared" ca="1" si="32"/>
        <v>D9:T9</v>
      </c>
    </row>
    <row r="192" spans="1:16">
      <c r="A192" t="str">
        <f t="shared" si="27"/>
        <v>11</v>
      </c>
      <c r="B192" t="str">
        <f t="shared" ca="1" si="28"/>
        <v>PE</v>
      </c>
      <c r="C192" t="s">
        <v>429</v>
      </c>
      <c r="D192" s="12" t="s">
        <v>606</v>
      </c>
      <c r="E192">
        <f t="shared" ca="1" si="29"/>
        <v>0</v>
      </c>
      <c r="H192" t="str">
        <f t="shared" ca="1" si="30"/>
        <v>'NEO PE'!</v>
      </c>
      <c r="I192">
        <f t="shared" ca="1" si="33"/>
        <v>0</v>
      </c>
      <c r="J192">
        <f t="shared" ref="J192:N229" ca="1" si="34">IF(IFERROR(VLOOKUP($C192,INDIRECT(J$14&amp;"D:D"),1,FALSE),0)&lt;&gt;0,J$14,0)</f>
        <v>0</v>
      </c>
      <c r="K192" t="str">
        <f t="shared" ca="1" si="34"/>
        <v>'NEO PE'!</v>
      </c>
      <c r="L192">
        <f t="shared" ca="1" si="34"/>
        <v>0</v>
      </c>
      <c r="M192">
        <f t="shared" ca="1" si="34"/>
        <v>0</v>
      </c>
      <c r="N192">
        <f t="shared" ca="1" si="34"/>
        <v>0</v>
      </c>
      <c r="O192" t="str">
        <f t="shared" ca="1" si="31"/>
        <v>D:T</v>
      </c>
      <c r="P192" t="str">
        <f t="shared" ca="1" si="32"/>
        <v>D9:T9</v>
      </c>
    </row>
    <row r="193" spans="1:16">
      <c r="A193" t="str">
        <f t="shared" si="27"/>
        <v>12</v>
      </c>
      <c r="B193" t="str">
        <f t="shared" ca="1" si="28"/>
        <v>PE</v>
      </c>
      <c r="C193" t="s">
        <v>429</v>
      </c>
      <c r="D193" s="12" t="s">
        <v>607</v>
      </c>
      <c r="E193">
        <f t="shared" ca="1" si="29"/>
        <v>0</v>
      </c>
      <c r="H193" t="str">
        <f t="shared" ca="1" si="30"/>
        <v>'NEO PE'!</v>
      </c>
      <c r="I193">
        <f t="shared" ca="1" si="33"/>
        <v>0</v>
      </c>
      <c r="J193">
        <f t="shared" ca="1" si="34"/>
        <v>0</v>
      </c>
      <c r="K193" t="str">
        <f t="shared" ca="1" si="34"/>
        <v>'NEO PE'!</v>
      </c>
      <c r="L193">
        <f t="shared" ca="1" si="34"/>
        <v>0</v>
      </c>
      <c r="M193">
        <f t="shared" ca="1" si="34"/>
        <v>0</v>
      </c>
      <c r="N193">
        <f t="shared" ca="1" si="34"/>
        <v>0</v>
      </c>
      <c r="O193" t="str">
        <f t="shared" ca="1" si="31"/>
        <v>D:T</v>
      </c>
      <c r="P193" t="str">
        <f t="shared" ca="1" si="32"/>
        <v>D9:T9</v>
      </c>
    </row>
    <row r="194" spans="1:16">
      <c r="A194" t="str">
        <f t="shared" si="27"/>
        <v>14</v>
      </c>
      <c r="B194" t="str">
        <f t="shared" ca="1" si="28"/>
        <v>PE</v>
      </c>
      <c r="C194" t="s">
        <v>429</v>
      </c>
      <c r="D194" s="12" t="s">
        <v>608</v>
      </c>
      <c r="E194">
        <f t="shared" ca="1" si="29"/>
        <v>0</v>
      </c>
      <c r="H194" t="str">
        <f t="shared" ca="1" si="30"/>
        <v>'NEO PE'!</v>
      </c>
      <c r="I194">
        <f t="shared" ca="1" si="33"/>
        <v>0</v>
      </c>
      <c r="J194">
        <f t="shared" ca="1" si="34"/>
        <v>0</v>
      </c>
      <c r="K194" t="str">
        <f t="shared" ca="1" si="34"/>
        <v>'NEO PE'!</v>
      </c>
      <c r="L194">
        <f t="shared" ca="1" si="34"/>
        <v>0</v>
      </c>
      <c r="M194">
        <f t="shared" ca="1" si="34"/>
        <v>0</v>
      </c>
      <c r="N194">
        <f t="shared" ca="1" si="34"/>
        <v>0</v>
      </c>
      <c r="O194" t="str">
        <f t="shared" ca="1" si="31"/>
        <v>D:T</v>
      </c>
      <c r="P194" t="str">
        <f t="shared" ca="1" si="32"/>
        <v>D9:T9</v>
      </c>
    </row>
    <row r="195" spans="1:16">
      <c r="A195" t="str">
        <f t="shared" si="27"/>
        <v>01</v>
      </c>
      <c r="B195" t="str">
        <f ca="1">VLOOKUP(H195,$A$1:$K$6,11,FALSE)</f>
        <v>GRP</v>
      </c>
      <c r="C195" t="s">
        <v>612</v>
      </c>
      <c r="D195" s="12" t="s">
        <v>613</v>
      </c>
      <c r="E195">
        <f t="shared" ca="1" si="29"/>
        <v>0</v>
      </c>
      <c r="H195" t="str">
        <f t="shared" ca="1" si="30"/>
        <v>'NEO GRP '!</v>
      </c>
      <c r="I195" t="str">
        <f t="shared" ca="1" si="33"/>
        <v>'NEO GRP '!</v>
      </c>
      <c r="J195">
        <f t="shared" ca="1" si="34"/>
        <v>0</v>
      </c>
      <c r="K195">
        <f t="shared" ca="1" si="34"/>
        <v>0</v>
      </c>
      <c r="L195">
        <f t="shared" ca="1" si="34"/>
        <v>0</v>
      </c>
      <c r="M195">
        <f t="shared" ca="1" si="34"/>
        <v>0</v>
      </c>
      <c r="N195">
        <f t="shared" ca="1" si="34"/>
        <v>0</v>
      </c>
      <c r="O195" t="str">
        <f t="shared" ca="1" si="31"/>
        <v>d:Z</v>
      </c>
      <c r="P195" t="str">
        <f t="shared" ca="1" si="32"/>
        <v>d9:Z9</v>
      </c>
    </row>
    <row r="196" spans="1:16">
      <c r="A196" t="str">
        <f t="shared" si="27"/>
        <v>02</v>
      </c>
      <c r="B196" t="str">
        <f t="shared" ca="1" si="28"/>
        <v>GRP</v>
      </c>
      <c r="C196" t="s">
        <v>612</v>
      </c>
      <c r="D196" s="12" t="s">
        <v>614</v>
      </c>
      <c r="E196">
        <f t="shared" ca="1" si="29"/>
        <v>0</v>
      </c>
      <c r="H196" t="str">
        <f t="shared" ca="1" si="30"/>
        <v>'NEO GRP '!</v>
      </c>
      <c r="I196" t="str">
        <f t="shared" ca="1" si="33"/>
        <v>'NEO GRP '!</v>
      </c>
      <c r="J196">
        <f t="shared" ca="1" si="34"/>
        <v>0</v>
      </c>
      <c r="K196">
        <f t="shared" ca="1" si="34"/>
        <v>0</v>
      </c>
      <c r="L196">
        <f t="shared" ca="1" si="34"/>
        <v>0</v>
      </c>
      <c r="M196">
        <f t="shared" ca="1" si="34"/>
        <v>0</v>
      </c>
      <c r="N196">
        <f t="shared" ca="1" si="34"/>
        <v>0</v>
      </c>
      <c r="O196" t="str">
        <f t="shared" ca="1" si="31"/>
        <v>d:Z</v>
      </c>
      <c r="P196" t="str">
        <f t="shared" ca="1" si="32"/>
        <v>d9:Z9</v>
      </c>
    </row>
    <row r="197" spans="1:16">
      <c r="A197" t="str">
        <f t="shared" si="27"/>
        <v>03</v>
      </c>
      <c r="B197" t="str">
        <f t="shared" ca="1" si="28"/>
        <v>GRP</v>
      </c>
      <c r="C197" t="s">
        <v>612</v>
      </c>
      <c r="D197" s="12" t="s">
        <v>615</v>
      </c>
      <c r="E197">
        <f t="shared" ca="1" si="29"/>
        <v>0</v>
      </c>
      <c r="H197" t="str">
        <f t="shared" ca="1" si="30"/>
        <v>'NEO GRP '!</v>
      </c>
      <c r="I197" t="str">
        <f t="shared" ca="1" si="33"/>
        <v>'NEO GRP '!</v>
      </c>
      <c r="J197">
        <f t="shared" ca="1" si="34"/>
        <v>0</v>
      </c>
      <c r="K197">
        <f t="shared" ca="1" si="34"/>
        <v>0</v>
      </c>
      <c r="L197">
        <f t="shared" ca="1" si="34"/>
        <v>0</v>
      </c>
      <c r="M197">
        <f t="shared" ca="1" si="34"/>
        <v>0</v>
      </c>
      <c r="N197">
        <f t="shared" ca="1" si="34"/>
        <v>0</v>
      </c>
      <c r="O197" t="str">
        <f t="shared" ca="1" si="31"/>
        <v>d:Z</v>
      </c>
      <c r="P197" t="str">
        <f t="shared" ca="1" si="32"/>
        <v>d9:Z9</v>
      </c>
    </row>
    <row r="198" spans="1:16">
      <c r="A198" t="str">
        <f t="shared" si="27"/>
        <v>04</v>
      </c>
      <c r="B198" t="str">
        <f t="shared" ca="1" si="28"/>
        <v>GRP</v>
      </c>
      <c r="C198" t="s">
        <v>612</v>
      </c>
      <c r="D198" s="12" t="s">
        <v>616</v>
      </c>
      <c r="E198">
        <f t="shared" ca="1" si="29"/>
        <v>0</v>
      </c>
      <c r="H198" t="str">
        <f t="shared" ca="1" si="30"/>
        <v>'NEO GRP '!</v>
      </c>
      <c r="I198" t="str">
        <f t="shared" ca="1" si="33"/>
        <v>'NEO GRP '!</v>
      </c>
      <c r="J198">
        <f t="shared" ca="1" si="34"/>
        <v>0</v>
      </c>
      <c r="K198">
        <f t="shared" ca="1" si="34"/>
        <v>0</v>
      </c>
      <c r="L198">
        <f t="shared" ca="1" si="34"/>
        <v>0</v>
      </c>
      <c r="M198">
        <f t="shared" ca="1" si="34"/>
        <v>0</v>
      </c>
      <c r="N198">
        <f t="shared" ca="1" si="34"/>
        <v>0</v>
      </c>
      <c r="O198" t="str">
        <f t="shared" ca="1" si="31"/>
        <v>d:Z</v>
      </c>
      <c r="P198" t="str">
        <f t="shared" ca="1" si="32"/>
        <v>d9:Z9</v>
      </c>
    </row>
    <row r="199" spans="1:16">
      <c r="A199" t="str">
        <f t="shared" si="27"/>
        <v>05</v>
      </c>
      <c r="B199" t="str">
        <f t="shared" ca="1" si="28"/>
        <v>GRP</v>
      </c>
      <c r="C199" t="s">
        <v>612</v>
      </c>
      <c r="D199" s="12" t="s">
        <v>617</v>
      </c>
      <c r="E199">
        <f t="shared" ca="1" si="29"/>
        <v>0</v>
      </c>
      <c r="H199" t="str">
        <f t="shared" ca="1" si="30"/>
        <v>'NEO GRP '!</v>
      </c>
      <c r="I199" t="str">
        <f t="shared" ca="1" si="33"/>
        <v>'NEO GRP '!</v>
      </c>
      <c r="J199">
        <f t="shared" ca="1" si="34"/>
        <v>0</v>
      </c>
      <c r="K199">
        <f t="shared" ca="1" si="34"/>
        <v>0</v>
      </c>
      <c r="L199">
        <f t="shared" ca="1" si="34"/>
        <v>0</v>
      </c>
      <c r="M199">
        <f t="shared" ca="1" si="34"/>
        <v>0</v>
      </c>
      <c r="N199">
        <f t="shared" ca="1" si="34"/>
        <v>0</v>
      </c>
      <c r="O199" t="str">
        <f t="shared" ca="1" si="31"/>
        <v>d:Z</v>
      </c>
      <c r="P199" t="str">
        <f t="shared" ca="1" si="32"/>
        <v>d9:Z9</v>
      </c>
    </row>
    <row r="200" spans="1:16">
      <c r="A200" t="str">
        <f t="shared" si="27"/>
        <v>06</v>
      </c>
      <c r="B200" t="str">
        <f t="shared" ca="1" si="28"/>
        <v>GRP</v>
      </c>
      <c r="C200" t="s">
        <v>612</v>
      </c>
      <c r="D200" s="12" t="s">
        <v>618</v>
      </c>
      <c r="E200">
        <f t="shared" ca="1" si="29"/>
        <v>0</v>
      </c>
      <c r="H200" t="str">
        <f t="shared" ca="1" si="30"/>
        <v>'NEO GRP '!</v>
      </c>
      <c r="I200" t="str">
        <f t="shared" ca="1" si="33"/>
        <v>'NEO GRP '!</v>
      </c>
      <c r="J200">
        <f t="shared" ca="1" si="34"/>
        <v>0</v>
      </c>
      <c r="K200">
        <f t="shared" ca="1" si="34"/>
        <v>0</v>
      </c>
      <c r="L200">
        <f t="shared" ca="1" si="34"/>
        <v>0</v>
      </c>
      <c r="M200">
        <f t="shared" ca="1" si="34"/>
        <v>0</v>
      </c>
      <c r="N200">
        <f t="shared" ca="1" si="34"/>
        <v>0</v>
      </c>
      <c r="O200" t="str">
        <f t="shared" ca="1" si="31"/>
        <v>d:Z</v>
      </c>
      <c r="P200" t="str">
        <f t="shared" ca="1" si="32"/>
        <v>d9:Z9</v>
      </c>
    </row>
    <row r="201" spans="1:16">
      <c r="A201" t="str">
        <f t="shared" si="27"/>
        <v>07</v>
      </c>
      <c r="B201" t="str">
        <f t="shared" ca="1" si="28"/>
        <v>GRP</v>
      </c>
      <c r="C201" t="s">
        <v>612</v>
      </c>
      <c r="D201" s="12" t="s">
        <v>619</v>
      </c>
      <c r="E201">
        <f t="shared" ca="1" si="29"/>
        <v>0</v>
      </c>
      <c r="H201" t="str">
        <f t="shared" ca="1" si="30"/>
        <v>'NEO GRP '!</v>
      </c>
      <c r="I201" t="str">
        <f t="shared" ca="1" si="33"/>
        <v>'NEO GRP '!</v>
      </c>
      <c r="J201">
        <f t="shared" ca="1" si="34"/>
        <v>0</v>
      </c>
      <c r="K201">
        <f t="shared" ca="1" si="34"/>
        <v>0</v>
      </c>
      <c r="L201">
        <f t="shared" ca="1" si="34"/>
        <v>0</v>
      </c>
      <c r="M201">
        <f t="shared" ca="1" si="34"/>
        <v>0</v>
      </c>
      <c r="N201">
        <f t="shared" ca="1" si="34"/>
        <v>0</v>
      </c>
      <c r="O201" t="str">
        <f t="shared" ca="1" si="31"/>
        <v>d:Z</v>
      </c>
      <c r="P201" t="str">
        <f t="shared" ca="1" si="32"/>
        <v>d9:Z9</v>
      </c>
    </row>
    <row r="202" spans="1:16">
      <c r="A202" t="str">
        <f t="shared" si="27"/>
        <v>08</v>
      </c>
      <c r="B202" t="str">
        <f t="shared" ca="1" si="28"/>
        <v>GRP</v>
      </c>
      <c r="C202" t="s">
        <v>612</v>
      </c>
      <c r="D202" s="12" t="s">
        <v>620</v>
      </c>
      <c r="E202">
        <f t="shared" ca="1" si="29"/>
        <v>0</v>
      </c>
      <c r="H202" t="str">
        <f t="shared" ca="1" si="30"/>
        <v>'NEO GRP '!</v>
      </c>
      <c r="I202" t="str">
        <f t="shared" ca="1" si="33"/>
        <v>'NEO GRP '!</v>
      </c>
      <c r="J202">
        <f t="shared" ca="1" si="34"/>
        <v>0</v>
      </c>
      <c r="K202">
        <f t="shared" ca="1" si="34"/>
        <v>0</v>
      </c>
      <c r="L202">
        <f t="shared" ca="1" si="34"/>
        <v>0</v>
      </c>
      <c r="M202">
        <f t="shared" ca="1" si="34"/>
        <v>0</v>
      </c>
      <c r="N202">
        <f t="shared" ca="1" si="34"/>
        <v>0</v>
      </c>
      <c r="O202" t="str">
        <f t="shared" ca="1" si="31"/>
        <v>d:Z</v>
      </c>
      <c r="P202" t="str">
        <f t="shared" ca="1" si="32"/>
        <v>d9:Z9</v>
      </c>
    </row>
    <row r="203" spans="1:16">
      <c r="A203" t="str">
        <f t="shared" si="27"/>
        <v>09</v>
      </c>
      <c r="B203" t="str">
        <f t="shared" ca="1" si="28"/>
        <v>GRP</v>
      </c>
      <c r="C203" t="s">
        <v>612</v>
      </c>
      <c r="D203" s="12" t="s">
        <v>621</v>
      </c>
      <c r="E203">
        <f t="shared" ca="1" si="29"/>
        <v>0</v>
      </c>
      <c r="H203" t="str">
        <f t="shared" ca="1" si="30"/>
        <v>'NEO GRP '!</v>
      </c>
      <c r="I203" t="str">
        <f t="shared" ca="1" si="33"/>
        <v>'NEO GRP '!</v>
      </c>
      <c r="J203">
        <f t="shared" ca="1" si="34"/>
        <v>0</v>
      </c>
      <c r="K203">
        <f t="shared" ca="1" si="34"/>
        <v>0</v>
      </c>
      <c r="L203">
        <f t="shared" ca="1" si="34"/>
        <v>0</v>
      </c>
      <c r="M203">
        <f t="shared" ca="1" si="34"/>
        <v>0</v>
      </c>
      <c r="N203">
        <f t="shared" ca="1" si="34"/>
        <v>0</v>
      </c>
      <c r="O203" t="str">
        <f t="shared" ca="1" si="31"/>
        <v>d:Z</v>
      </c>
      <c r="P203" t="str">
        <f t="shared" ca="1" si="32"/>
        <v>d9:Z9</v>
      </c>
    </row>
    <row r="204" spans="1:16">
      <c r="A204" t="str">
        <f t="shared" si="27"/>
        <v>10</v>
      </c>
      <c r="B204" t="str">
        <f t="shared" ca="1" si="28"/>
        <v>GRP</v>
      </c>
      <c r="C204" t="s">
        <v>612</v>
      </c>
      <c r="D204" s="12" t="s">
        <v>622</v>
      </c>
      <c r="E204">
        <f t="shared" ca="1" si="29"/>
        <v>0</v>
      </c>
      <c r="H204" t="str">
        <f t="shared" ca="1" si="30"/>
        <v>'NEO GRP '!</v>
      </c>
      <c r="I204" t="str">
        <f t="shared" ca="1" si="33"/>
        <v>'NEO GRP '!</v>
      </c>
      <c r="J204">
        <f t="shared" ca="1" si="34"/>
        <v>0</v>
      </c>
      <c r="K204">
        <f t="shared" ca="1" si="34"/>
        <v>0</v>
      </c>
      <c r="L204">
        <f t="shared" ca="1" si="34"/>
        <v>0</v>
      </c>
      <c r="M204">
        <f t="shared" ca="1" si="34"/>
        <v>0</v>
      </c>
      <c r="N204">
        <f t="shared" ca="1" si="34"/>
        <v>0</v>
      </c>
      <c r="O204" t="str">
        <f t="shared" ca="1" si="31"/>
        <v>d:Z</v>
      </c>
      <c r="P204" t="str">
        <f t="shared" ca="1" si="32"/>
        <v>d9:Z9</v>
      </c>
    </row>
    <row r="205" spans="1:16">
      <c r="A205" t="str">
        <f t="shared" si="27"/>
        <v>11</v>
      </c>
      <c r="B205" t="str">
        <f t="shared" ca="1" si="28"/>
        <v>GRP</v>
      </c>
      <c r="C205" t="s">
        <v>612</v>
      </c>
      <c r="D205" s="12" t="s">
        <v>623</v>
      </c>
      <c r="E205">
        <f t="shared" ca="1" si="29"/>
        <v>0</v>
      </c>
      <c r="H205" t="str">
        <f t="shared" ca="1" si="30"/>
        <v>'NEO GRP '!</v>
      </c>
      <c r="I205" t="str">
        <f t="shared" ca="1" si="33"/>
        <v>'NEO GRP '!</v>
      </c>
      <c r="J205">
        <f t="shared" ca="1" si="34"/>
        <v>0</v>
      </c>
      <c r="K205">
        <f t="shared" ca="1" si="34"/>
        <v>0</v>
      </c>
      <c r="L205">
        <f t="shared" ca="1" si="34"/>
        <v>0</v>
      </c>
      <c r="M205">
        <f t="shared" ca="1" si="34"/>
        <v>0</v>
      </c>
      <c r="N205">
        <f t="shared" ca="1" si="34"/>
        <v>0</v>
      </c>
      <c r="O205" t="str">
        <f t="shared" ca="1" si="31"/>
        <v>d:Z</v>
      </c>
      <c r="P205" t="str">
        <f t="shared" ca="1" si="32"/>
        <v>d9:Z9</v>
      </c>
    </row>
    <row r="206" spans="1:16">
      <c r="A206" t="str">
        <f t="shared" si="27"/>
        <v>12</v>
      </c>
      <c r="B206" t="str">
        <f t="shared" ca="1" si="28"/>
        <v>GRP</v>
      </c>
      <c r="C206" t="s">
        <v>612</v>
      </c>
      <c r="D206" s="12" t="s">
        <v>624</v>
      </c>
      <c r="E206">
        <f t="shared" ca="1" si="29"/>
        <v>0</v>
      </c>
      <c r="H206" t="str">
        <f t="shared" ca="1" si="30"/>
        <v>'NEO GRP '!</v>
      </c>
      <c r="I206" t="str">
        <f t="shared" ca="1" si="33"/>
        <v>'NEO GRP '!</v>
      </c>
      <c r="J206">
        <f t="shared" ca="1" si="34"/>
        <v>0</v>
      </c>
      <c r="K206">
        <f t="shared" ca="1" si="34"/>
        <v>0</v>
      </c>
      <c r="L206">
        <f t="shared" ca="1" si="34"/>
        <v>0</v>
      </c>
      <c r="M206">
        <f t="shared" ca="1" si="34"/>
        <v>0</v>
      </c>
      <c r="N206">
        <f t="shared" ca="1" si="34"/>
        <v>0</v>
      </c>
      <c r="O206" t="str">
        <f t="shared" ca="1" si="31"/>
        <v>d:Z</v>
      </c>
      <c r="P206" t="str">
        <f t="shared" ca="1" si="32"/>
        <v>d9:Z9</v>
      </c>
    </row>
    <row r="207" spans="1:16">
      <c r="A207" t="str">
        <f t="shared" si="27"/>
        <v>13</v>
      </c>
      <c r="B207" t="str">
        <f t="shared" ca="1" si="28"/>
        <v>GRP</v>
      </c>
      <c r="C207" t="s">
        <v>612</v>
      </c>
      <c r="D207" s="12" t="s">
        <v>625</v>
      </c>
      <c r="E207">
        <f t="shared" ca="1" si="29"/>
        <v>0</v>
      </c>
      <c r="H207" t="str">
        <f t="shared" ca="1" si="30"/>
        <v>'NEO GRP '!</v>
      </c>
      <c r="I207" t="str">
        <f t="shared" ca="1" si="33"/>
        <v>'NEO GRP '!</v>
      </c>
      <c r="J207">
        <f t="shared" ca="1" si="34"/>
        <v>0</v>
      </c>
      <c r="K207">
        <f t="shared" ca="1" si="34"/>
        <v>0</v>
      </c>
      <c r="L207">
        <f t="shared" ca="1" si="34"/>
        <v>0</v>
      </c>
      <c r="M207">
        <f t="shared" ca="1" si="34"/>
        <v>0</v>
      </c>
      <c r="N207">
        <f t="shared" ca="1" si="34"/>
        <v>0</v>
      </c>
      <c r="O207" t="str">
        <f t="shared" ca="1" si="31"/>
        <v>d:Z</v>
      </c>
      <c r="P207" t="str">
        <f t="shared" ca="1" si="32"/>
        <v>d9:Z9</v>
      </c>
    </row>
    <row r="208" spans="1:16">
      <c r="A208" t="str">
        <f t="shared" si="27"/>
        <v>100</v>
      </c>
      <c r="B208" t="str">
        <f t="shared" ca="1" si="28"/>
        <v>GRP</v>
      </c>
      <c r="C208" t="s">
        <v>612</v>
      </c>
      <c r="D208" s="12" t="s">
        <v>626</v>
      </c>
      <c r="E208">
        <f t="shared" ca="1" si="29"/>
        <v>0</v>
      </c>
      <c r="H208" t="str">
        <f t="shared" ca="1" si="30"/>
        <v>'NEO GRP '!</v>
      </c>
      <c r="I208" t="str">
        <f t="shared" ca="1" si="33"/>
        <v>'NEO GRP '!</v>
      </c>
      <c r="J208">
        <f t="shared" ca="1" si="34"/>
        <v>0</v>
      </c>
      <c r="K208">
        <f t="shared" ca="1" si="34"/>
        <v>0</v>
      </c>
      <c r="L208">
        <f t="shared" ca="1" si="34"/>
        <v>0</v>
      </c>
      <c r="M208">
        <f t="shared" ca="1" si="34"/>
        <v>0</v>
      </c>
      <c r="N208">
        <f t="shared" ca="1" si="34"/>
        <v>0</v>
      </c>
      <c r="O208" t="str">
        <f t="shared" ca="1" si="31"/>
        <v>d:Z</v>
      </c>
      <c r="P208" t="str">
        <f t="shared" ca="1" si="32"/>
        <v>d9:Z9</v>
      </c>
    </row>
    <row r="209" spans="1:16">
      <c r="A209" t="str">
        <f t="shared" si="27"/>
        <v>99</v>
      </c>
      <c r="B209" t="str">
        <f t="shared" ca="1" si="28"/>
        <v>GRP</v>
      </c>
      <c r="C209" t="s">
        <v>612</v>
      </c>
      <c r="D209" s="12" t="s">
        <v>627</v>
      </c>
      <c r="E209">
        <f t="shared" ca="1" si="29"/>
        <v>0</v>
      </c>
      <c r="H209" t="str">
        <f t="shared" ca="1" si="30"/>
        <v>'NEO GRP '!</v>
      </c>
      <c r="I209" t="str">
        <f t="shared" ca="1" si="33"/>
        <v>'NEO GRP '!</v>
      </c>
      <c r="J209">
        <f t="shared" ca="1" si="34"/>
        <v>0</v>
      </c>
      <c r="K209">
        <f t="shared" ca="1" si="34"/>
        <v>0</v>
      </c>
      <c r="L209">
        <f t="shared" ca="1" si="34"/>
        <v>0</v>
      </c>
      <c r="M209">
        <f t="shared" ca="1" si="34"/>
        <v>0</v>
      </c>
      <c r="N209">
        <f t="shared" ca="1" si="34"/>
        <v>0</v>
      </c>
      <c r="O209" t="str">
        <f t="shared" ca="1" si="31"/>
        <v>d:Z</v>
      </c>
      <c r="P209" t="str">
        <f t="shared" ca="1" si="32"/>
        <v>d9:Z9</v>
      </c>
    </row>
    <row r="210" spans="1:16">
      <c r="A210" t="str">
        <f t="shared" si="27"/>
        <v>01</v>
      </c>
      <c r="B210" t="str">
        <f t="shared" ca="1" si="28"/>
        <v>PU</v>
      </c>
      <c r="C210" t="s">
        <v>647</v>
      </c>
      <c r="D210" s="12" t="s">
        <v>650</v>
      </c>
      <c r="E210">
        <f t="shared" ca="1" si="29"/>
        <v>0</v>
      </c>
      <c r="H210" t="str">
        <f t="shared" ca="1" si="30"/>
        <v>'REDUCTOR'!</v>
      </c>
      <c r="I210">
        <f t="shared" ca="1" si="33"/>
        <v>0</v>
      </c>
      <c r="J210">
        <f t="shared" ca="1" si="34"/>
        <v>0</v>
      </c>
      <c r="K210">
        <f t="shared" ca="1" si="34"/>
        <v>0</v>
      </c>
      <c r="L210" t="str">
        <f t="shared" ca="1" si="34"/>
        <v>'REDUCTOR'!</v>
      </c>
      <c r="M210">
        <f t="shared" ca="1" si="34"/>
        <v>0</v>
      </c>
      <c r="N210">
        <f t="shared" ca="1" si="34"/>
        <v>0</v>
      </c>
      <c r="O210" t="str">
        <f t="shared" ca="1" si="31"/>
        <v>D:S</v>
      </c>
      <c r="P210" t="str">
        <f t="shared" ca="1" si="32"/>
        <v>D9:S9</v>
      </c>
    </row>
    <row r="211" spans="1:16">
      <c r="A211" t="str">
        <f t="shared" si="27"/>
        <v>02</v>
      </c>
      <c r="B211" t="str">
        <f t="shared" ca="1" si="28"/>
        <v>PU</v>
      </c>
      <c r="C211" t="s">
        <v>647</v>
      </c>
      <c r="D211" s="12" t="s">
        <v>651</v>
      </c>
      <c r="E211">
        <f t="shared" ca="1" si="29"/>
        <v>0</v>
      </c>
      <c r="H211" t="str">
        <f t="shared" ca="1" si="30"/>
        <v>'REDUCTOR'!</v>
      </c>
      <c r="I211">
        <f t="shared" ca="1" si="33"/>
        <v>0</v>
      </c>
      <c r="J211">
        <f t="shared" ca="1" si="34"/>
        <v>0</v>
      </c>
      <c r="K211">
        <f t="shared" ca="1" si="34"/>
        <v>0</v>
      </c>
      <c r="L211" t="str">
        <f t="shared" ca="1" si="34"/>
        <v>'REDUCTOR'!</v>
      </c>
      <c r="M211">
        <f t="shared" ca="1" si="34"/>
        <v>0</v>
      </c>
      <c r="N211">
        <f t="shared" ca="1" si="34"/>
        <v>0</v>
      </c>
      <c r="O211" t="str">
        <f t="shared" ca="1" si="31"/>
        <v>D:S</v>
      </c>
      <c r="P211" t="str">
        <f t="shared" ca="1" si="32"/>
        <v>D9:S9</v>
      </c>
    </row>
    <row r="212" spans="1:16">
      <c r="A212" t="str">
        <f t="shared" si="27"/>
        <v>03</v>
      </c>
      <c r="B212" t="str">
        <f t="shared" ca="1" si="28"/>
        <v>PU</v>
      </c>
      <c r="C212" t="s">
        <v>647</v>
      </c>
      <c r="D212" s="12" t="s">
        <v>652</v>
      </c>
      <c r="E212">
        <f t="shared" ca="1" si="29"/>
        <v>0</v>
      </c>
      <c r="H212" t="str">
        <f t="shared" ca="1" si="30"/>
        <v>'REDUCTOR'!</v>
      </c>
      <c r="I212">
        <f t="shared" ca="1" si="33"/>
        <v>0</v>
      </c>
      <c r="J212">
        <f t="shared" ca="1" si="34"/>
        <v>0</v>
      </c>
      <c r="K212">
        <f t="shared" ca="1" si="34"/>
        <v>0</v>
      </c>
      <c r="L212" t="str">
        <f t="shared" ca="1" si="34"/>
        <v>'REDUCTOR'!</v>
      </c>
      <c r="M212">
        <f t="shared" ca="1" si="34"/>
        <v>0</v>
      </c>
      <c r="N212">
        <f t="shared" ca="1" si="34"/>
        <v>0</v>
      </c>
      <c r="O212" t="str">
        <f t="shared" ca="1" si="31"/>
        <v>D:S</v>
      </c>
      <c r="P212" t="str">
        <f t="shared" ca="1" si="32"/>
        <v>D9:S9</v>
      </c>
    </row>
    <row r="213" spans="1:16">
      <c r="A213" t="str">
        <f t="shared" si="27"/>
        <v>04</v>
      </c>
      <c r="B213" t="str">
        <f t="shared" ca="1" si="28"/>
        <v>PU</v>
      </c>
      <c r="C213" t="s">
        <v>647</v>
      </c>
      <c r="D213" s="12" t="s">
        <v>653</v>
      </c>
      <c r="E213">
        <f t="shared" ca="1" si="29"/>
        <v>0</v>
      </c>
      <c r="H213" t="str">
        <f t="shared" ca="1" si="30"/>
        <v>'REDUCTOR'!</v>
      </c>
      <c r="I213">
        <f t="shared" ca="1" si="33"/>
        <v>0</v>
      </c>
      <c r="J213">
        <f t="shared" ca="1" si="34"/>
        <v>0</v>
      </c>
      <c r="K213">
        <f t="shared" ca="1" si="34"/>
        <v>0</v>
      </c>
      <c r="L213" t="str">
        <f t="shared" ca="1" si="34"/>
        <v>'REDUCTOR'!</v>
      </c>
      <c r="M213">
        <f t="shared" ca="1" si="34"/>
        <v>0</v>
      </c>
      <c r="N213">
        <f t="shared" ca="1" si="34"/>
        <v>0</v>
      </c>
      <c r="O213" t="str">
        <f t="shared" ca="1" si="31"/>
        <v>D:S</v>
      </c>
      <c r="P213" t="str">
        <f t="shared" ca="1" si="32"/>
        <v>D9:S9</v>
      </c>
    </row>
    <row r="214" spans="1:16">
      <c r="A214" t="str">
        <f t="shared" si="27"/>
        <v>05</v>
      </c>
      <c r="B214" t="str">
        <f t="shared" ca="1" si="28"/>
        <v>PU</v>
      </c>
      <c r="C214" t="s">
        <v>647</v>
      </c>
      <c r="D214" s="12" t="s">
        <v>654</v>
      </c>
      <c r="E214">
        <f t="shared" ca="1" si="29"/>
        <v>0</v>
      </c>
      <c r="H214" t="str">
        <f t="shared" ca="1" si="30"/>
        <v>'REDUCTOR'!</v>
      </c>
      <c r="I214">
        <f t="shared" ca="1" si="33"/>
        <v>0</v>
      </c>
      <c r="J214">
        <f t="shared" ca="1" si="34"/>
        <v>0</v>
      </c>
      <c r="K214">
        <f t="shared" ca="1" si="34"/>
        <v>0</v>
      </c>
      <c r="L214" t="str">
        <f t="shared" ca="1" si="34"/>
        <v>'REDUCTOR'!</v>
      </c>
      <c r="M214">
        <f t="shared" ca="1" si="34"/>
        <v>0</v>
      </c>
      <c r="N214">
        <f t="shared" ca="1" si="34"/>
        <v>0</v>
      </c>
      <c r="O214" t="str">
        <f t="shared" ca="1" si="31"/>
        <v>D:S</v>
      </c>
      <c r="P214" t="str">
        <f t="shared" ca="1" si="32"/>
        <v>D9:S9</v>
      </c>
    </row>
    <row r="215" spans="1:16">
      <c r="A215" t="str">
        <f t="shared" si="27"/>
        <v>06</v>
      </c>
      <c r="B215" t="str">
        <f t="shared" ca="1" si="28"/>
        <v>PU</v>
      </c>
      <c r="C215" t="s">
        <v>647</v>
      </c>
      <c r="D215" s="12" t="s">
        <v>655</v>
      </c>
      <c r="E215">
        <f t="shared" ca="1" si="29"/>
        <v>0</v>
      </c>
      <c r="H215" t="str">
        <f t="shared" ca="1" si="30"/>
        <v>'REDUCTOR'!</v>
      </c>
      <c r="I215">
        <f t="shared" ca="1" si="33"/>
        <v>0</v>
      </c>
      <c r="J215">
        <f t="shared" ca="1" si="34"/>
        <v>0</v>
      </c>
      <c r="K215">
        <f t="shared" ca="1" si="34"/>
        <v>0</v>
      </c>
      <c r="L215" t="str">
        <f t="shared" ca="1" si="34"/>
        <v>'REDUCTOR'!</v>
      </c>
      <c r="M215">
        <f t="shared" ca="1" si="34"/>
        <v>0</v>
      </c>
      <c r="N215">
        <f t="shared" ca="1" si="34"/>
        <v>0</v>
      </c>
      <c r="O215" t="str">
        <f t="shared" ca="1" si="31"/>
        <v>D:S</v>
      </c>
      <c r="P215" t="str">
        <f t="shared" ca="1" si="32"/>
        <v>D9:S9</v>
      </c>
    </row>
    <row r="216" spans="1:16">
      <c r="A216" t="str">
        <f t="shared" ref="A216:A264" si="35">MID(D216,LEN(C216)+2,LEN(D216)-LEN(C216))</f>
        <v>09</v>
      </c>
      <c r="B216" t="str">
        <f t="shared" ref="B216:B264" ca="1" si="36">VLOOKUP(H216,$A$1:$K$6,11,FALSE)</f>
        <v>PU</v>
      </c>
      <c r="C216" t="s">
        <v>647</v>
      </c>
      <c r="D216" s="12" t="s">
        <v>656</v>
      </c>
      <c r="E216">
        <f t="shared" ref="E216:E264" ca="1" si="37">IFERROR(VLOOKUP(C216,INDIRECT($H216&amp;$O216),MATCH($A216,INDIRECT($H216&amp;$P216),0),FALSE),0)</f>
        <v>0</v>
      </c>
      <c r="H216" t="str">
        <f t="shared" ref="H216:H264" ca="1" si="38">IF(I216&lt;&gt;0,I216,IF(J216&lt;&gt;0,J216,IF(K216&lt;&gt;0,K216,IF(L216&lt;&gt;0,L216,IF(M216&lt;&gt;0,M216,N216)))))</f>
        <v>'REDUCTOR'!</v>
      </c>
      <c r="I216">
        <f t="shared" ca="1" si="33"/>
        <v>0</v>
      </c>
      <c r="J216">
        <f t="shared" ca="1" si="34"/>
        <v>0</v>
      </c>
      <c r="K216">
        <f t="shared" ca="1" si="34"/>
        <v>0</v>
      </c>
      <c r="L216" t="str">
        <f t="shared" ca="1" si="34"/>
        <v>'REDUCTOR'!</v>
      </c>
      <c r="M216">
        <f t="shared" ca="1" si="34"/>
        <v>0</v>
      </c>
      <c r="N216">
        <f t="shared" ca="1" si="34"/>
        <v>0</v>
      </c>
      <c r="O216" t="str">
        <f t="shared" ref="O216:O264" ca="1" si="39">VLOOKUP($H216,$G$8:$I$13,2,FALSE)</f>
        <v>D:S</v>
      </c>
      <c r="P216" t="str">
        <f t="shared" ref="P216:P264" ca="1" si="40">VLOOKUP($H216,$G$8:$I$13,3,FALSE)</f>
        <v>D9:S9</v>
      </c>
    </row>
    <row r="217" spans="1:16">
      <c r="A217" t="str">
        <f t="shared" si="35"/>
        <v>11</v>
      </c>
      <c r="B217" t="str">
        <f t="shared" ca="1" si="36"/>
        <v>PU</v>
      </c>
      <c r="C217" t="s">
        <v>647</v>
      </c>
      <c r="D217" s="12" t="s">
        <v>657</v>
      </c>
      <c r="E217">
        <f t="shared" ca="1" si="37"/>
        <v>0</v>
      </c>
      <c r="H217" t="str">
        <f t="shared" ca="1" si="38"/>
        <v>'REDUCTOR'!</v>
      </c>
      <c r="I217">
        <f t="shared" ref="I217:I265" ca="1" si="41">IF(IFERROR(VLOOKUP(C217,INDIRECT($I$14&amp;"D:D"),1,FALSE),0)&lt;&gt;0,I$14,0)</f>
        <v>0</v>
      </c>
      <c r="J217">
        <f t="shared" ca="1" si="34"/>
        <v>0</v>
      </c>
      <c r="K217">
        <f t="shared" ca="1" si="34"/>
        <v>0</v>
      </c>
      <c r="L217" t="str">
        <f t="shared" ca="1" si="34"/>
        <v>'REDUCTOR'!</v>
      </c>
      <c r="M217">
        <f t="shared" ca="1" si="34"/>
        <v>0</v>
      </c>
      <c r="N217">
        <f t="shared" ca="1" si="34"/>
        <v>0</v>
      </c>
      <c r="O217" t="str">
        <f t="shared" ca="1" si="39"/>
        <v>D:S</v>
      </c>
      <c r="P217" t="str">
        <f t="shared" ca="1" si="40"/>
        <v>D9:S9</v>
      </c>
    </row>
    <row r="218" spans="1:16">
      <c r="A218" t="str">
        <f t="shared" si="35"/>
        <v>12</v>
      </c>
      <c r="B218" t="str">
        <f t="shared" ca="1" si="36"/>
        <v>PU</v>
      </c>
      <c r="C218" t="s">
        <v>647</v>
      </c>
      <c r="D218" s="12" t="s">
        <v>658</v>
      </c>
      <c r="E218">
        <f t="shared" ca="1" si="37"/>
        <v>0</v>
      </c>
      <c r="H218" t="str">
        <f t="shared" ca="1" si="38"/>
        <v>'REDUCTOR'!</v>
      </c>
      <c r="I218">
        <f t="shared" ca="1" si="41"/>
        <v>0</v>
      </c>
      <c r="J218">
        <f t="shared" ca="1" si="34"/>
        <v>0</v>
      </c>
      <c r="K218">
        <f t="shared" ca="1" si="34"/>
        <v>0</v>
      </c>
      <c r="L218" t="str">
        <f t="shared" ca="1" si="34"/>
        <v>'REDUCTOR'!</v>
      </c>
      <c r="M218">
        <f t="shared" ca="1" si="34"/>
        <v>0</v>
      </c>
      <c r="N218">
        <f t="shared" ca="1" si="34"/>
        <v>0</v>
      </c>
      <c r="O218" t="str">
        <f t="shared" ca="1" si="39"/>
        <v>D:S</v>
      </c>
      <c r="P218" t="str">
        <f t="shared" ca="1" si="40"/>
        <v>D9:S9</v>
      </c>
    </row>
    <row r="219" spans="1:16">
      <c r="A219" t="str">
        <f t="shared" si="35"/>
        <v>14</v>
      </c>
      <c r="B219" t="str">
        <f t="shared" ca="1" si="36"/>
        <v>PU</v>
      </c>
      <c r="C219" t="s">
        <v>647</v>
      </c>
      <c r="D219" s="12" t="s">
        <v>659</v>
      </c>
      <c r="E219">
        <f t="shared" ca="1" si="37"/>
        <v>0</v>
      </c>
      <c r="H219" t="str">
        <f t="shared" ca="1" si="38"/>
        <v>'REDUCTOR'!</v>
      </c>
      <c r="I219">
        <f t="shared" ca="1" si="41"/>
        <v>0</v>
      </c>
      <c r="J219">
        <f t="shared" ca="1" si="34"/>
        <v>0</v>
      </c>
      <c r="K219">
        <f t="shared" ca="1" si="34"/>
        <v>0</v>
      </c>
      <c r="L219" t="str">
        <f t="shared" ca="1" si="34"/>
        <v>'REDUCTOR'!</v>
      </c>
      <c r="M219">
        <f t="shared" ca="1" si="34"/>
        <v>0</v>
      </c>
      <c r="N219">
        <f t="shared" ca="1" si="34"/>
        <v>0</v>
      </c>
      <c r="O219" t="str">
        <f t="shared" ca="1" si="39"/>
        <v>D:S</v>
      </c>
      <c r="P219" t="str">
        <f t="shared" ca="1" si="40"/>
        <v>D9:S9</v>
      </c>
    </row>
    <row r="220" spans="1:16">
      <c r="A220" t="str">
        <f t="shared" si="35"/>
        <v>01</v>
      </c>
      <c r="B220" t="str">
        <f t="shared" ca="1" si="36"/>
        <v>PU</v>
      </c>
      <c r="C220" t="s">
        <v>648</v>
      </c>
      <c r="D220" s="12" t="s">
        <v>660</v>
      </c>
      <c r="E220">
        <f t="shared" ca="1" si="37"/>
        <v>0</v>
      </c>
      <c r="H220" t="str">
        <f t="shared" ca="1" si="38"/>
        <v>'REDUCTOR'!</v>
      </c>
      <c r="I220">
        <f t="shared" ca="1" si="41"/>
        <v>0</v>
      </c>
      <c r="J220">
        <f t="shared" ca="1" si="34"/>
        <v>0</v>
      </c>
      <c r="K220">
        <f t="shared" ca="1" si="34"/>
        <v>0</v>
      </c>
      <c r="L220" t="str">
        <f t="shared" ca="1" si="34"/>
        <v>'REDUCTOR'!</v>
      </c>
      <c r="M220">
        <f t="shared" ca="1" si="34"/>
        <v>0</v>
      </c>
      <c r="N220">
        <f t="shared" ca="1" si="34"/>
        <v>0</v>
      </c>
      <c r="O220" t="str">
        <f t="shared" ca="1" si="39"/>
        <v>D:S</v>
      </c>
      <c r="P220" t="str">
        <f t="shared" ca="1" si="40"/>
        <v>D9:S9</v>
      </c>
    </row>
    <row r="221" spans="1:16">
      <c r="A221" t="str">
        <f t="shared" si="35"/>
        <v>02</v>
      </c>
      <c r="B221" t="str">
        <f t="shared" ca="1" si="36"/>
        <v>PU</v>
      </c>
      <c r="C221" t="s">
        <v>648</v>
      </c>
      <c r="D221" s="12" t="s">
        <v>661</v>
      </c>
      <c r="E221">
        <f t="shared" ca="1" si="37"/>
        <v>0</v>
      </c>
      <c r="H221" t="str">
        <f t="shared" ca="1" si="38"/>
        <v>'REDUCTOR'!</v>
      </c>
      <c r="I221">
        <f t="shared" ca="1" si="41"/>
        <v>0</v>
      </c>
      <c r="J221">
        <f t="shared" ca="1" si="34"/>
        <v>0</v>
      </c>
      <c r="K221">
        <f t="shared" ca="1" si="34"/>
        <v>0</v>
      </c>
      <c r="L221" t="str">
        <f t="shared" ca="1" si="34"/>
        <v>'REDUCTOR'!</v>
      </c>
      <c r="M221">
        <f t="shared" ca="1" si="34"/>
        <v>0</v>
      </c>
      <c r="N221">
        <f t="shared" ca="1" si="34"/>
        <v>0</v>
      </c>
      <c r="O221" t="str">
        <f t="shared" ca="1" si="39"/>
        <v>D:S</v>
      </c>
      <c r="P221" t="str">
        <f t="shared" ca="1" si="40"/>
        <v>D9:S9</v>
      </c>
    </row>
    <row r="222" spans="1:16">
      <c r="A222" t="str">
        <f t="shared" si="35"/>
        <v>03</v>
      </c>
      <c r="B222" t="str">
        <f t="shared" ca="1" si="36"/>
        <v>PU</v>
      </c>
      <c r="C222" t="s">
        <v>648</v>
      </c>
      <c r="D222" s="12" t="s">
        <v>662</v>
      </c>
      <c r="E222">
        <f t="shared" ca="1" si="37"/>
        <v>0</v>
      </c>
      <c r="H222" t="str">
        <f t="shared" ca="1" si="38"/>
        <v>'REDUCTOR'!</v>
      </c>
      <c r="I222">
        <f t="shared" ca="1" si="41"/>
        <v>0</v>
      </c>
      <c r="J222">
        <f t="shared" ca="1" si="34"/>
        <v>0</v>
      </c>
      <c r="K222">
        <f t="shared" ca="1" si="34"/>
        <v>0</v>
      </c>
      <c r="L222" t="str">
        <f t="shared" ca="1" si="34"/>
        <v>'REDUCTOR'!</v>
      </c>
      <c r="M222">
        <f t="shared" ca="1" si="34"/>
        <v>0</v>
      </c>
      <c r="N222">
        <f t="shared" ca="1" si="34"/>
        <v>0</v>
      </c>
      <c r="O222" t="str">
        <f t="shared" ca="1" si="39"/>
        <v>D:S</v>
      </c>
      <c r="P222" t="str">
        <f t="shared" ca="1" si="40"/>
        <v>D9:S9</v>
      </c>
    </row>
    <row r="223" spans="1:16">
      <c r="A223" t="str">
        <f t="shared" si="35"/>
        <v>04</v>
      </c>
      <c r="B223" t="str">
        <f t="shared" ca="1" si="36"/>
        <v>PU</v>
      </c>
      <c r="C223" t="s">
        <v>648</v>
      </c>
      <c r="D223" s="12" t="s">
        <v>663</v>
      </c>
      <c r="E223">
        <f t="shared" ca="1" si="37"/>
        <v>0</v>
      </c>
      <c r="H223" t="str">
        <f t="shared" ca="1" si="38"/>
        <v>'REDUCTOR'!</v>
      </c>
      <c r="I223">
        <f t="shared" ca="1" si="41"/>
        <v>0</v>
      </c>
      <c r="J223">
        <f t="shared" ca="1" si="34"/>
        <v>0</v>
      </c>
      <c r="K223">
        <f t="shared" ca="1" si="34"/>
        <v>0</v>
      </c>
      <c r="L223" t="str">
        <f t="shared" ca="1" si="34"/>
        <v>'REDUCTOR'!</v>
      </c>
      <c r="M223">
        <f t="shared" ca="1" si="34"/>
        <v>0</v>
      </c>
      <c r="N223">
        <f t="shared" ca="1" si="34"/>
        <v>0</v>
      </c>
      <c r="O223" t="str">
        <f t="shared" ca="1" si="39"/>
        <v>D:S</v>
      </c>
      <c r="P223" t="str">
        <f t="shared" ca="1" si="40"/>
        <v>D9:S9</v>
      </c>
    </row>
    <row r="224" spans="1:16">
      <c r="A224" t="str">
        <f t="shared" si="35"/>
        <v>05</v>
      </c>
      <c r="B224" t="str">
        <f t="shared" ca="1" si="36"/>
        <v>PU</v>
      </c>
      <c r="C224" t="s">
        <v>648</v>
      </c>
      <c r="D224" s="12" t="s">
        <v>664</v>
      </c>
      <c r="E224">
        <f t="shared" ca="1" si="37"/>
        <v>0</v>
      </c>
      <c r="H224" t="str">
        <f t="shared" ca="1" si="38"/>
        <v>'REDUCTOR'!</v>
      </c>
      <c r="I224">
        <f t="shared" ca="1" si="41"/>
        <v>0</v>
      </c>
      <c r="J224">
        <f t="shared" ca="1" si="34"/>
        <v>0</v>
      </c>
      <c r="K224">
        <f t="shared" ca="1" si="34"/>
        <v>0</v>
      </c>
      <c r="L224" t="str">
        <f t="shared" ca="1" si="34"/>
        <v>'REDUCTOR'!</v>
      </c>
      <c r="M224">
        <f t="shared" ca="1" si="34"/>
        <v>0</v>
      </c>
      <c r="N224">
        <f t="shared" ca="1" si="34"/>
        <v>0</v>
      </c>
      <c r="O224" t="str">
        <f t="shared" ca="1" si="39"/>
        <v>D:S</v>
      </c>
      <c r="P224" t="str">
        <f t="shared" ca="1" si="40"/>
        <v>D9:S9</v>
      </c>
    </row>
    <row r="225" spans="1:16">
      <c r="A225" t="str">
        <f t="shared" si="35"/>
        <v>06</v>
      </c>
      <c r="B225" t="str">
        <f t="shared" ca="1" si="36"/>
        <v>PU</v>
      </c>
      <c r="C225" t="s">
        <v>648</v>
      </c>
      <c r="D225" s="12" t="s">
        <v>665</v>
      </c>
      <c r="E225">
        <f t="shared" ca="1" si="37"/>
        <v>0</v>
      </c>
      <c r="H225" t="str">
        <f t="shared" ca="1" si="38"/>
        <v>'REDUCTOR'!</v>
      </c>
      <c r="I225">
        <f t="shared" ca="1" si="41"/>
        <v>0</v>
      </c>
      <c r="J225">
        <f t="shared" ca="1" si="34"/>
        <v>0</v>
      </c>
      <c r="K225">
        <f t="shared" ca="1" si="34"/>
        <v>0</v>
      </c>
      <c r="L225" t="str">
        <f t="shared" ca="1" si="34"/>
        <v>'REDUCTOR'!</v>
      </c>
      <c r="M225">
        <f t="shared" ca="1" si="34"/>
        <v>0</v>
      </c>
      <c r="N225">
        <f t="shared" ca="1" si="34"/>
        <v>0</v>
      </c>
      <c r="O225" t="str">
        <f t="shared" ca="1" si="39"/>
        <v>D:S</v>
      </c>
      <c r="P225" t="str">
        <f t="shared" ca="1" si="40"/>
        <v>D9:S9</v>
      </c>
    </row>
    <row r="226" spans="1:16">
      <c r="A226" t="str">
        <f t="shared" si="35"/>
        <v>09</v>
      </c>
      <c r="B226" t="str">
        <f t="shared" ca="1" si="36"/>
        <v>PU</v>
      </c>
      <c r="C226" t="s">
        <v>648</v>
      </c>
      <c r="D226" s="12" t="s">
        <v>666</v>
      </c>
      <c r="E226">
        <f t="shared" ca="1" si="37"/>
        <v>0</v>
      </c>
      <c r="H226" t="str">
        <f t="shared" ca="1" si="38"/>
        <v>'REDUCTOR'!</v>
      </c>
      <c r="I226">
        <f t="shared" ca="1" si="41"/>
        <v>0</v>
      </c>
      <c r="J226">
        <f t="shared" ca="1" si="34"/>
        <v>0</v>
      </c>
      <c r="K226">
        <f t="shared" ca="1" si="34"/>
        <v>0</v>
      </c>
      <c r="L226" t="str">
        <f t="shared" ca="1" si="34"/>
        <v>'REDUCTOR'!</v>
      </c>
      <c r="M226">
        <f t="shared" ca="1" si="34"/>
        <v>0</v>
      </c>
      <c r="N226">
        <f t="shared" ca="1" si="34"/>
        <v>0</v>
      </c>
      <c r="O226" t="str">
        <f t="shared" ca="1" si="39"/>
        <v>D:S</v>
      </c>
      <c r="P226" t="str">
        <f t="shared" ca="1" si="40"/>
        <v>D9:S9</v>
      </c>
    </row>
    <row r="227" spans="1:16">
      <c r="A227" t="str">
        <f t="shared" si="35"/>
        <v>11</v>
      </c>
      <c r="B227" t="str">
        <f t="shared" ca="1" si="36"/>
        <v>PU</v>
      </c>
      <c r="C227" t="s">
        <v>648</v>
      </c>
      <c r="D227" s="12" t="s">
        <v>667</v>
      </c>
      <c r="E227">
        <f t="shared" ca="1" si="37"/>
        <v>0</v>
      </c>
      <c r="H227" t="str">
        <f t="shared" ca="1" si="38"/>
        <v>'REDUCTOR'!</v>
      </c>
      <c r="I227">
        <f t="shared" ca="1" si="41"/>
        <v>0</v>
      </c>
      <c r="J227">
        <f t="shared" ca="1" si="34"/>
        <v>0</v>
      </c>
      <c r="K227">
        <f t="shared" ca="1" si="34"/>
        <v>0</v>
      </c>
      <c r="L227" t="str">
        <f t="shared" ca="1" si="34"/>
        <v>'REDUCTOR'!</v>
      </c>
      <c r="M227">
        <f t="shared" ca="1" si="34"/>
        <v>0</v>
      </c>
      <c r="N227">
        <f t="shared" ca="1" si="34"/>
        <v>0</v>
      </c>
      <c r="O227" t="str">
        <f t="shared" ca="1" si="39"/>
        <v>D:S</v>
      </c>
      <c r="P227" t="str">
        <f t="shared" ca="1" si="40"/>
        <v>D9:S9</v>
      </c>
    </row>
    <row r="228" spans="1:16">
      <c r="A228" t="str">
        <f t="shared" si="35"/>
        <v>12</v>
      </c>
      <c r="B228" t="str">
        <f t="shared" ca="1" si="36"/>
        <v>PU</v>
      </c>
      <c r="C228" t="s">
        <v>648</v>
      </c>
      <c r="D228" s="12" t="s">
        <v>668</v>
      </c>
      <c r="E228">
        <f t="shared" ca="1" si="37"/>
        <v>0</v>
      </c>
      <c r="H228" t="str">
        <f t="shared" ca="1" si="38"/>
        <v>'REDUCTOR'!</v>
      </c>
      <c r="I228">
        <f t="shared" ca="1" si="41"/>
        <v>0</v>
      </c>
      <c r="J228">
        <f t="shared" ca="1" si="34"/>
        <v>0</v>
      </c>
      <c r="K228">
        <f t="shared" ca="1" si="34"/>
        <v>0</v>
      </c>
      <c r="L228" t="str">
        <f t="shared" ca="1" si="34"/>
        <v>'REDUCTOR'!</v>
      </c>
      <c r="M228">
        <f t="shared" ca="1" si="34"/>
        <v>0</v>
      </c>
      <c r="N228">
        <f t="shared" ca="1" si="34"/>
        <v>0</v>
      </c>
      <c r="O228" t="str">
        <f t="shared" ca="1" si="39"/>
        <v>D:S</v>
      </c>
      <c r="P228" t="str">
        <f t="shared" ca="1" si="40"/>
        <v>D9:S9</v>
      </c>
    </row>
    <row r="229" spans="1:16">
      <c r="A229" t="str">
        <f t="shared" si="35"/>
        <v>14</v>
      </c>
      <c r="B229" t="str">
        <f t="shared" ca="1" si="36"/>
        <v>PU</v>
      </c>
      <c r="C229" t="s">
        <v>648</v>
      </c>
      <c r="D229" s="12" t="s">
        <v>669</v>
      </c>
      <c r="E229">
        <f t="shared" ca="1" si="37"/>
        <v>0</v>
      </c>
      <c r="H229" t="str">
        <f t="shared" ca="1" si="38"/>
        <v>'REDUCTOR'!</v>
      </c>
      <c r="I229">
        <f t="shared" ca="1" si="41"/>
        <v>0</v>
      </c>
      <c r="J229">
        <f t="shared" ca="1" si="34"/>
        <v>0</v>
      </c>
      <c r="K229">
        <f t="shared" ca="1" si="34"/>
        <v>0</v>
      </c>
      <c r="L229" t="str">
        <f t="shared" ca="1" si="34"/>
        <v>'REDUCTOR'!</v>
      </c>
      <c r="M229">
        <f t="shared" ca="1" si="34"/>
        <v>0</v>
      </c>
      <c r="N229">
        <f t="shared" ca="1" si="34"/>
        <v>0</v>
      </c>
      <c r="O229" t="str">
        <f t="shared" ca="1" si="39"/>
        <v>D:S</v>
      </c>
      <c r="P229" t="str">
        <f t="shared" ca="1" si="40"/>
        <v>D9:S9</v>
      </c>
    </row>
    <row r="230" spans="1:16">
      <c r="A230" t="str">
        <f t="shared" si="35"/>
        <v>01</v>
      </c>
      <c r="B230" t="str">
        <f t="shared" ca="1" si="36"/>
        <v>GRP</v>
      </c>
      <c r="C230" t="s">
        <v>205</v>
      </c>
      <c r="D230" s="12" t="s">
        <v>684</v>
      </c>
      <c r="E230">
        <f t="shared" ca="1" si="37"/>
        <v>0</v>
      </c>
      <c r="H230" t="str">
        <f t="shared" ca="1" si="38"/>
        <v>'NEO GRP '!</v>
      </c>
      <c r="I230" t="str">
        <f t="shared" ca="1" si="41"/>
        <v>'NEO GRP '!</v>
      </c>
      <c r="J230">
        <f t="shared" ref="J230:N278" ca="1" si="42">IF(IFERROR(VLOOKUP($C230,INDIRECT(J$14&amp;"D:D"),1,FALSE),0)&lt;&gt;0,J$14,0)</f>
        <v>0</v>
      </c>
      <c r="K230">
        <f t="shared" ca="1" si="42"/>
        <v>0</v>
      </c>
      <c r="L230">
        <f t="shared" ca="1" si="42"/>
        <v>0</v>
      </c>
      <c r="M230">
        <f t="shared" ca="1" si="42"/>
        <v>0</v>
      </c>
      <c r="N230">
        <f t="shared" ca="1" si="42"/>
        <v>0</v>
      </c>
      <c r="O230" t="str">
        <f t="shared" ca="1" si="39"/>
        <v>d:Z</v>
      </c>
      <c r="P230" t="str">
        <f t="shared" ca="1" si="40"/>
        <v>d9:Z9</v>
      </c>
    </row>
    <row r="231" spans="1:16">
      <c r="A231" t="str">
        <f t="shared" si="35"/>
        <v>02</v>
      </c>
      <c r="B231" t="str">
        <f t="shared" ca="1" si="36"/>
        <v>GRP</v>
      </c>
      <c r="C231" t="s">
        <v>205</v>
      </c>
      <c r="D231" s="12" t="s">
        <v>685</v>
      </c>
      <c r="E231">
        <f t="shared" ca="1" si="37"/>
        <v>0</v>
      </c>
      <c r="H231" t="str">
        <f t="shared" ca="1" si="38"/>
        <v>'NEO GRP '!</v>
      </c>
      <c r="I231" t="str">
        <f t="shared" ca="1" si="41"/>
        <v>'NEO GRP '!</v>
      </c>
      <c r="J231">
        <f t="shared" ca="1" si="42"/>
        <v>0</v>
      </c>
      <c r="K231">
        <f t="shared" ca="1" si="42"/>
        <v>0</v>
      </c>
      <c r="L231">
        <f t="shared" ca="1" si="42"/>
        <v>0</v>
      </c>
      <c r="M231">
        <f t="shared" ca="1" si="42"/>
        <v>0</v>
      </c>
      <c r="N231">
        <f t="shared" ca="1" si="42"/>
        <v>0</v>
      </c>
      <c r="O231" t="str">
        <f t="shared" ca="1" si="39"/>
        <v>d:Z</v>
      </c>
      <c r="P231" t="str">
        <f t="shared" ca="1" si="40"/>
        <v>d9:Z9</v>
      </c>
    </row>
    <row r="232" spans="1:16">
      <c r="A232" t="str">
        <f t="shared" si="35"/>
        <v>03</v>
      </c>
      <c r="B232" t="str">
        <f t="shared" ca="1" si="36"/>
        <v>GRP</v>
      </c>
      <c r="C232" t="s">
        <v>205</v>
      </c>
      <c r="D232" s="12" t="s">
        <v>686</v>
      </c>
      <c r="E232">
        <f t="shared" ca="1" si="37"/>
        <v>0</v>
      </c>
      <c r="H232" t="str">
        <f t="shared" ca="1" si="38"/>
        <v>'NEO GRP '!</v>
      </c>
      <c r="I232" t="str">
        <f t="shared" ca="1" si="41"/>
        <v>'NEO GRP '!</v>
      </c>
      <c r="J232">
        <f t="shared" ca="1" si="42"/>
        <v>0</v>
      </c>
      <c r="K232">
        <f t="shared" ca="1" si="42"/>
        <v>0</v>
      </c>
      <c r="L232">
        <f t="shared" ca="1" si="42"/>
        <v>0</v>
      </c>
      <c r="M232">
        <f t="shared" ca="1" si="42"/>
        <v>0</v>
      </c>
      <c r="N232">
        <f t="shared" ca="1" si="42"/>
        <v>0</v>
      </c>
      <c r="O232" t="str">
        <f t="shared" ca="1" si="39"/>
        <v>d:Z</v>
      </c>
      <c r="P232" t="str">
        <f t="shared" ca="1" si="40"/>
        <v>d9:Z9</v>
      </c>
    </row>
    <row r="233" spans="1:16">
      <c r="A233" t="str">
        <f t="shared" si="35"/>
        <v>04</v>
      </c>
      <c r="B233" t="str">
        <f t="shared" ca="1" si="36"/>
        <v>GRP</v>
      </c>
      <c r="C233" t="s">
        <v>205</v>
      </c>
      <c r="D233" s="12" t="s">
        <v>687</v>
      </c>
      <c r="E233">
        <f t="shared" ca="1" si="37"/>
        <v>0</v>
      </c>
      <c r="H233" t="str">
        <f t="shared" ca="1" si="38"/>
        <v>'NEO GRP '!</v>
      </c>
      <c r="I233" t="str">
        <f t="shared" ca="1" si="41"/>
        <v>'NEO GRP '!</v>
      </c>
      <c r="J233">
        <f t="shared" ca="1" si="42"/>
        <v>0</v>
      </c>
      <c r="K233">
        <f t="shared" ca="1" si="42"/>
        <v>0</v>
      </c>
      <c r="L233">
        <f t="shared" ca="1" si="42"/>
        <v>0</v>
      </c>
      <c r="M233">
        <f t="shared" ca="1" si="42"/>
        <v>0</v>
      </c>
      <c r="N233">
        <f t="shared" ca="1" si="42"/>
        <v>0</v>
      </c>
      <c r="O233" t="str">
        <f t="shared" ca="1" si="39"/>
        <v>d:Z</v>
      </c>
      <c r="P233" t="str">
        <f t="shared" ca="1" si="40"/>
        <v>d9:Z9</v>
      </c>
    </row>
    <row r="234" spans="1:16">
      <c r="A234" t="str">
        <f t="shared" si="35"/>
        <v>05</v>
      </c>
      <c r="B234" t="str">
        <f t="shared" ca="1" si="36"/>
        <v>GRP</v>
      </c>
      <c r="C234" t="s">
        <v>205</v>
      </c>
      <c r="D234" s="12" t="s">
        <v>688</v>
      </c>
      <c r="E234">
        <f t="shared" ca="1" si="37"/>
        <v>0</v>
      </c>
      <c r="H234" t="str">
        <f t="shared" ca="1" si="38"/>
        <v>'NEO GRP '!</v>
      </c>
      <c r="I234" t="str">
        <f t="shared" ca="1" si="41"/>
        <v>'NEO GRP '!</v>
      </c>
      <c r="J234">
        <f t="shared" ca="1" si="42"/>
        <v>0</v>
      </c>
      <c r="K234">
        <f t="shared" ca="1" si="42"/>
        <v>0</v>
      </c>
      <c r="L234">
        <f t="shared" ca="1" si="42"/>
        <v>0</v>
      </c>
      <c r="M234">
        <f t="shared" ca="1" si="42"/>
        <v>0</v>
      </c>
      <c r="N234">
        <f t="shared" ca="1" si="42"/>
        <v>0</v>
      </c>
      <c r="O234" t="str">
        <f t="shared" ca="1" si="39"/>
        <v>d:Z</v>
      </c>
      <c r="P234" t="str">
        <f t="shared" ca="1" si="40"/>
        <v>d9:Z9</v>
      </c>
    </row>
    <row r="235" spans="1:16">
      <c r="A235" t="str">
        <f t="shared" si="35"/>
        <v>06</v>
      </c>
      <c r="B235" t="str">
        <f t="shared" ca="1" si="36"/>
        <v>GRP</v>
      </c>
      <c r="C235" t="s">
        <v>205</v>
      </c>
      <c r="D235" s="12" t="s">
        <v>689</v>
      </c>
      <c r="E235">
        <f t="shared" ca="1" si="37"/>
        <v>0</v>
      </c>
      <c r="H235" t="str">
        <f t="shared" ca="1" si="38"/>
        <v>'NEO GRP '!</v>
      </c>
      <c r="I235" t="str">
        <f t="shared" ca="1" si="41"/>
        <v>'NEO GRP '!</v>
      </c>
      <c r="J235">
        <f t="shared" ca="1" si="42"/>
        <v>0</v>
      </c>
      <c r="K235">
        <f t="shared" ca="1" si="42"/>
        <v>0</v>
      </c>
      <c r="L235">
        <f t="shared" ca="1" si="42"/>
        <v>0</v>
      </c>
      <c r="M235">
        <f t="shared" ca="1" si="42"/>
        <v>0</v>
      </c>
      <c r="N235">
        <f t="shared" ca="1" si="42"/>
        <v>0</v>
      </c>
      <c r="O235" t="str">
        <f t="shared" ca="1" si="39"/>
        <v>d:Z</v>
      </c>
      <c r="P235" t="str">
        <f t="shared" ca="1" si="40"/>
        <v>d9:Z9</v>
      </c>
    </row>
    <row r="236" spans="1:16">
      <c r="A236" t="str">
        <f t="shared" si="35"/>
        <v>07</v>
      </c>
      <c r="B236" t="str">
        <f t="shared" ca="1" si="36"/>
        <v>GRP</v>
      </c>
      <c r="C236" t="s">
        <v>205</v>
      </c>
      <c r="D236" s="12" t="s">
        <v>690</v>
      </c>
      <c r="E236">
        <f t="shared" ca="1" si="37"/>
        <v>0</v>
      </c>
      <c r="H236" t="str">
        <f t="shared" ca="1" si="38"/>
        <v>'NEO GRP '!</v>
      </c>
      <c r="I236" t="str">
        <f t="shared" ca="1" si="41"/>
        <v>'NEO GRP '!</v>
      </c>
      <c r="J236">
        <f t="shared" ca="1" si="42"/>
        <v>0</v>
      </c>
      <c r="K236">
        <f t="shared" ca="1" si="42"/>
        <v>0</v>
      </c>
      <c r="L236">
        <f t="shared" ca="1" si="42"/>
        <v>0</v>
      </c>
      <c r="M236">
        <f t="shared" ca="1" si="42"/>
        <v>0</v>
      </c>
      <c r="N236">
        <f t="shared" ca="1" si="42"/>
        <v>0</v>
      </c>
      <c r="O236" t="str">
        <f t="shared" ca="1" si="39"/>
        <v>d:Z</v>
      </c>
      <c r="P236" t="str">
        <f t="shared" ca="1" si="40"/>
        <v>d9:Z9</v>
      </c>
    </row>
    <row r="237" spans="1:16">
      <c r="A237" t="str">
        <f t="shared" si="35"/>
        <v>08</v>
      </c>
      <c r="B237" t="str">
        <f t="shared" ca="1" si="36"/>
        <v>GRP</v>
      </c>
      <c r="C237" t="s">
        <v>205</v>
      </c>
      <c r="D237" s="12" t="s">
        <v>691</v>
      </c>
      <c r="E237">
        <f t="shared" ca="1" si="37"/>
        <v>0</v>
      </c>
      <c r="H237" t="str">
        <f t="shared" ca="1" si="38"/>
        <v>'NEO GRP '!</v>
      </c>
      <c r="I237" t="str">
        <f t="shared" ca="1" si="41"/>
        <v>'NEO GRP '!</v>
      </c>
      <c r="J237">
        <f t="shared" ca="1" si="42"/>
        <v>0</v>
      </c>
      <c r="K237">
        <f t="shared" ca="1" si="42"/>
        <v>0</v>
      </c>
      <c r="L237">
        <f t="shared" ca="1" si="42"/>
        <v>0</v>
      </c>
      <c r="M237">
        <f t="shared" ca="1" si="42"/>
        <v>0</v>
      </c>
      <c r="N237">
        <f t="shared" ca="1" si="42"/>
        <v>0</v>
      </c>
      <c r="O237" t="str">
        <f t="shared" ca="1" si="39"/>
        <v>d:Z</v>
      </c>
      <c r="P237" t="str">
        <f t="shared" ca="1" si="40"/>
        <v>d9:Z9</v>
      </c>
    </row>
    <row r="238" spans="1:16">
      <c r="A238" t="str">
        <f t="shared" si="35"/>
        <v>09</v>
      </c>
      <c r="B238" t="str">
        <f t="shared" ca="1" si="36"/>
        <v>GRP</v>
      </c>
      <c r="C238" t="s">
        <v>205</v>
      </c>
      <c r="D238" s="12" t="s">
        <v>692</v>
      </c>
      <c r="E238">
        <f t="shared" ca="1" si="37"/>
        <v>0</v>
      </c>
      <c r="H238" t="str">
        <f t="shared" ca="1" si="38"/>
        <v>'NEO GRP '!</v>
      </c>
      <c r="I238" t="str">
        <f t="shared" ca="1" si="41"/>
        <v>'NEO GRP '!</v>
      </c>
      <c r="J238">
        <f t="shared" ca="1" si="42"/>
        <v>0</v>
      </c>
      <c r="K238">
        <f t="shared" ca="1" si="42"/>
        <v>0</v>
      </c>
      <c r="L238">
        <f t="shared" ca="1" si="42"/>
        <v>0</v>
      </c>
      <c r="M238">
        <f t="shared" ca="1" si="42"/>
        <v>0</v>
      </c>
      <c r="N238">
        <f t="shared" ca="1" si="42"/>
        <v>0</v>
      </c>
      <c r="O238" t="str">
        <f t="shared" ca="1" si="39"/>
        <v>d:Z</v>
      </c>
      <c r="P238" t="str">
        <f t="shared" ca="1" si="40"/>
        <v>d9:Z9</v>
      </c>
    </row>
    <row r="239" spans="1:16">
      <c r="A239" t="str">
        <f t="shared" si="35"/>
        <v>10</v>
      </c>
      <c r="B239" t="str">
        <f t="shared" ca="1" si="36"/>
        <v>GRP</v>
      </c>
      <c r="C239" t="s">
        <v>205</v>
      </c>
      <c r="D239" s="12" t="s">
        <v>693</v>
      </c>
      <c r="E239">
        <f t="shared" ca="1" si="37"/>
        <v>0</v>
      </c>
      <c r="H239" t="str">
        <f t="shared" ca="1" si="38"/>
        <v>'NEO GRP '!</v>
      </c>
      <c r="I239" t="str">
        <f t="shared" ca="1" si="41"/>
        <v>'NEO GRP '!</v>
      </c>
      <c r="J239">
        <f t="shared" ca="1" si="42"/>
        <v>0</v>
      </c>
      <c r="K239">
        <f t="shared" ca="1" si="42"/>
        <v>0</v>
      </c>
      <c r="L239">
        <f t="shared" ca="1" si="42"/>
        <v>0</v>
      </c>
      <c r="M239">
        <f t="shared" ca="1" si="42"/>
        <v>0</v>
      </c>
      <c r="N239">
        <f t="shared" ca="1" si="42"/>
        <v>0</v>
      </c>
      <c r="O239" t="str">
        <f t="shared" ca="1" si="39"/>
        <v>d:Z</v>
      </c>
      <c r="P239" t="str">
        <f t="shared" ca="1" si="40"/>
        <v>d9:Z9</v>
      </c>
    </row>
    <row r="240" spans="1:16">
      <c r="A240" t="str">
        <f t="shared" si="35"/>
        <v>11</v>
      </c>
      <c r="B240" t="str">
        <f t="shared" ca="1" si="36"/>
        <v>GRP</v>
      </c>
      <c r="C240" t="s">
        <v>205</v>
      </c>
      <c r="D240" s="12" t="s">
        <v>694</v>
      </c>
      <c r="E240">
        <f t="shared" ca="1" si="37"/>
        <v>0</v>
      </c>
      <c r="H240" t="str">
        <f t="shared" ca="1" si="38"/>
        <v>'NEO GRP '!</v>
      </c>
      <c r="I240" t="str">
        <f t="shared" ca="1" si="41"/>
        <v>'NEO GRP '!</v>
      </c>
      <c r="J240">
        <f t="shared" ca="1" si="42"/>
        <v>0</v>
      </c>
      <c r="K240">
        <f t="shared" ca="1" si="42"/>
        <v>0</v>
      </c>
      <c r="L240">
        <f t="shared" ca="1" si="42"/>
        <v>0</v>
      </c>
      <c r="M240">
        <f t="shared" ca="1" si="42"/>
        <v>0</v>
      </c>
      <c r="N240">
        <f t="shared" ca="1" si="42"/>
        <v>0</v>
      </c>
      <c r="O240" t="str">
        <f t="shared" ca="1" si="39"/>
        <v>d:Z</v>
      </c>
      <c r="P240" t="str">
        <f t="shared" ca="1" si="40"/>
        <v>d9:Z9</v>
      </c>
    </row>
    <row r="241" spans="1:16">
      <c r="A241" t="str">
        <f t="shared" si="35"/>
        <v>12</v>
      </c>
      <c r="B241" t="str">
        <f t="shared" ca="1" si="36"/>
        <v>GRP</v>
      </c>
      <c r="C241" t="s">
        <v>205</v>
      </c>
      <c r="D241" s="12" t="s">
        <v>695</v>
      </c>
      <c r="E241">
        <f t="shared" ca="1" si="37"/>
        <v>0</v>
      </c>
      <c r="H241" t="str">
        <f t="shared" ca="1" si="38"/>
        <v>'NEO GRP '!</v>
      </c>
      <c r="I241" t="str">
        <f t="shared" ca="1" si="41"/>
        <v>'NEO GRP '!</v>
      </c>
      <c r="J241">
        <f t="shared" ca="1" si="42"/>
        <v>0</v>
      </c>
      <c r="K241">
        <f t="shared" ca="1" si="42"/>
        <v>0</v>
      </c>
      <c r="L241">
        <f t="shared" ca="1" si="42"/>
        <v>0</v>
      </c>
      <c r="M241">
        <f t="shared" ca="1" si="42"/>
        <v>0</v>
      </c>
      <c r="N241">
        <f t="shared" ca="1" si="42"/>
        <v>0</v>
      </c>
      <c r="O241" t="str">
        <f t="shared" ca="1" si="39"/>
        <v>d:Z</v>
      </c>
      <c r="P241" t="str">
        <f t="shared" ca="1" si="40"/>
        <v>d9:Z9</v>
      </c>
    </row>
    <row r="242" spans="1:16">
      <c r="A242" t="str">
        <f t="shared" si="35"/>
        <v>13</v>
      </c>
      <c r="B242" t="str">
        <f t="shared" ca="1" si="36"/>
        <v>GRP</v>
      </c>
      <c r="C242" t="s">
        <v>205</v>
      </c>
      <c r="D242" s="12" t="s">
        <v>696</v>
      </c>
      <c r="E242">
        <f t="shared" ca="1" si="37"/>
        <v>0</v>
      </c>
      <c r="H242" t="str">
        <f t="shared" ca="1" si="38"/>
        <v>'NEO GRP '!</v>
      </c>
      <c r="I242" t="str">
        <f t="shared" ca="1" si="41"/>
        <v>'NEO GRP '!</v>
      </c>
      <c r="J242">
        <f t="shared" ca="1" si="42"/>
        <v>0</v>
      </c>
      <c r="K242">
        <f t="shared" ca="1" si="42"/>
        <v>0</v>
      </c>
      <c r="L242">
        <f t="shared" ca="1" si="42"/>
        <v>0</v>
      </c>
      <c r="M242">
        <f t="shared" ca="1" si="42"/>
        <v>0</v>
      </c>
      <c r="N242">
        <f t="shared" ca="1" si="42"/>
        <v>0</v>
      </c>
      <c r="O242" t="str">
        <f t="shared" ca="1" si="39"/>
        <v>d:Z</v>
      </c>
      <c r="P242" t="str">
        <f t="shared" ca="1" si="40"/>
        <v>d9:Z9</v>
      </c>
    </row>
    <row r="243" spans="1:16">
      <c r="A243" t="str">
        <f t="shared" si="35"/>
        <v>100</v>
      </c>
      <c r="B243" t="str">
        <f t="shared" ca="1" si="36"/>
        <v>GRP</v>
      </c>
      <c r="C243" t="s">
        <v>205</v>
      </c>
      <c r="D243" s="12" t="s">
        <v>697</v>
      </c>
      <c r="E243">
        <f t="shared" ca="1" si="37"/>
        <v>0</v>
      </c>
      <c r="H243" t="str">
        <f t="shared" ca="1" si="38"/>
        <v>'NEO GRP '!</v>
      </c>
      <c r="I243" t="str">
        <f t="shared" ca="1" si="41"/>
        <v>'NEO GRP '!</v>
      </c>
      <c r="J243">
        <f t="shared" ca="1" si="42"/>
        <v>0</v>
      </c>
      <c r="K243">
        <f t="shared" ca="1" si="42"/>
        <v>0</v>
      </c>
      <c r="L243">
        <f t="shared" ca="1" si="42"/>
        <v>0</v>
      </c>
      <c r="M243">
        <f t="shared" ca="1" si="42"/>
        <v>0</v>
      </c>
      <c r="N243">
        <f t="shared" ca="1" si="42"/>
        <v>0</v>
      </c>
      <c r="O243" t="str">
        <f t="shared" ca="1" si="39"/>
        <v>d:Z</v>
      </c>
      <c r="P243" t="str">
        <f t="shared" ca="1" si="40"/>
        <v>d9:Z9</v>
      </c>
    </row>
    <row r="244" spans="1:16">
      <c r="A244" t="str">
        <f t="shared" si="35"/>
        <v>01</v>
      </c>
      <c r="B244" t="str">
        <f t="shared" ca="1" si="36"/>
        <v>GRP</v>
      </c>
      <c r="C244" t="s">
        <v>228</v>
      </c>
      <c r="D244" s="12" t="s">
        <v>698</v>
      </c>
      <c r="E244">
        <f t="shared" ca="1" si="37"/>
        <v>0</v>
      </c>
      <c r="H244" t="str">
        <f t="shared" ca="1" si="38"/>
        <v>'NEO GRP '!</v>
      </c>
      <c r="I244" t="str">
        <f t="shared" ca="1" si="41"/>
        <v>'NEO GRP '!</v>
      </c>
      <c r="J244">
        <f t="shared" ca="1" si="42"/>
        <v>0</v>
      </c>
      <c r="K244">
        <f t="shared" ca="1" si="42"/>
        <v>0</v>
      </c>
      <c r="L244">
        <f t="shared" ca="1" si="42"/>
        <v>0</v>
      </c>
      <c r="M244">
        <f t="shared" ca="1" si="42"/>
        <v>0</v>
      </c>
      <c r="N244">
        <f t="shared" ca="1" si="42"/>
        <v>0</v>
      </c>
      <c r="O244" t="str">
        <f t="shared" ca="1" si="39"/>
        <v>d:Z</v>
      </c>
      <c r="P244" t="str">
        <f t="shared" ca="1" si="40"/>
        <v>d9:Z9</v>
      </c>
    </row>
    <row r="245" spans="1:16">
      <c r="A245" t="str">
        <f t="shared" si="35"/>
        <v>02</v>
      </c>
      <c r="B245" t="str">
        <f t="shared" ca="1" si="36"/>
        <v>GRP</v>
      </c>
      <c r="C245" t="s">
        <v>228</v>
      </c>
      <c r="D245" s="12" t="s">
        <v>699</v>
      </c>
      <c r="E245">
        <f t="shared" ca="1" si="37"/>
        <v>0</v>
      </c>
      <c r="H245" t="str">
        <f t="shared" ca="1" si="38"/>
        <v>'NEO GRP '!</v>
      </c>
      <c r="I245" t="str">
        <f t="shared" ca="1" si="41"/>
        <v>'NEO GRP '!</v>
      </c>
      <c r="J245">
        <f t="shared" ca="1" si="42"/>
        <v>0</v>
      </c>
      <c r="K245">
        <f t="shared" ca="1" si="42"/>
        <v>0</v>
      </c>
      <c r="L245">
        <f t="shared" ca="1" si="42"/>
        <v>0</v>
      </c>
      <c r="M245">
        <f t="shared" ca="1" si="42"/>
        <v>0</v>
      </c>
      <c r="N245">
        <f t="shared" ca="1" si="42"/>
        <v>0</v>
      </c>
      <c r="O245" t="str">
        <f t="shared" ca="1" si="39"/>
        <v>d:Z</v>
      </c>
      <c r="P245" t="str">
        <f t="shared" ca="1" si="40"/>
        <v>d9:Z9</v>
      </c>
    </row>
    <row r="246" spans="1:16">
      <c r="A246" t="str">
        <f t="shared" si="35"/>
        <v>03</v>
      </c>
      <c r="B246" t="str">
        <f t="shared" ca="1" si="36"/>
        <v>GRP</v>
      </c>
      <c r="C246" t="s">
        <v>228</v>
      </c>
      <c r="D246" s="12" t="s">
        <v>700</v>
      </c>
      <c r="E246">
        <f t="shared" ca="1" si="37"/>
        <v>0</v>
      </c>
      <c r="H246" t="str">
        <f t="shared" ca="1" si="38"/>
        <v>'NEO GRP '!</v>
      </c>
      <c r="I246" t="str">
        <f t="shared" ca="1" si="41"/>
        <v>'NEO GRP '!</v>
      </c>
      <c r="J246">
        <f t="shared" ca="1" si="42"/>
        <v>0</v>
      </c>
      <c r="K246">
        <f t="shared" ca="1" si="42"/>
        <v>0</v>
      </c>
      <c r="L246">
        <f t="shared" ca="1" si="42"/>
        <v>0</v>
      </c>
      <c r="M246">
        <f t="shared" ca="1" si="42"/>
        <v>0</v>
      </c>
      <c r="N246">
        <f t="shared" ca="1" si="42"/>
        <v>0</v>
      </c>
      <c r="O246" t="str">
        <f t="shared" ca="1" si="39"/>
        <v>d:Z</v>
      </c>
      <c r="P246" t="str">
        <f t="shared" ca="1" si="40"/>
        <v>d9:Z9</v>
      </c>
    </row>
    <row r="247" spans="1:16">
      <c r="A247" t="str">
        <f t="shared" si="35"/>
        <v>04</v>
      </c>
      <c r="B247" t="str">
        <f t="shared" ca="1" si="36"/>
        <v>GRP</v>
      </c>
      <c r="C247" t="s">
        <v>228</v>
      </c>
      <c r="D247" s="12" t="s">
        <v>701</v>
      </c>
      <c r="E247">
        <f t="shared" ca="1" si="37"/>
        <v>0</v>
      </c>
      <c r="H247" t="str">
        <f t="shared" ca="1" si="38"/>
        <v>'NEO GRP '!</v>
      </c>
      <c r="I247" t="str">
        <f t="shared" ca="1" si="41"/>
        <v>'NEO GRP '!</v>
      </c>
      <c r="J247">
        <f t="shared" ca="1" si="42"/>
        <v>0</v>
      </c>
      <c r="K247">
        <f t="shared" ca="1" si="42"/>
        <v>0</v>
      </c>
      <c r="L247">
        <f t="shared" ca="1" si="42"/>
        <v>0</v>
      </c>
      <c r="M247">
        <f t="shared" ca="1" si="42"/>
        <v>0</v>
      </c>
      <c r="N247">
        <f t="shared" ca="1" si="42"/>
        <v>0</v>
      </c>
      <c r="O247" t="str">
        <f t="shared" ca="1" si="39"/>
        <v>d:Z</v>
      </c>
      <c r="P247" t="str">
        <f t="shared" ca="1" si="40"/>
        <v>d9:Z9</v>
      </c>
    </row>
    <row r="248" spans="1:16">
      <c r="A248" t="str">
        <f t="shared" si="35"/>
        <v>05</v>
      </c>
      <c r="B248" t="str">
        <f t="shared" ca="1" si="36"/>
        <v>GRP</v>
      </c>
      <c r="C248" t="s">
        <v>228</v>
      </c>
      <c r="D248" s="12" t="s">
        <v>702</v>
      </c>
      <c r="E248">
        <f t="shared" ca="1" si="37"/>
        <v>0</v>
      </c>
      <c r="H248" t="str">
        <f t="shared" ca="1" si="38"/>
        <v>'NEO GRP '!</v>
      </c>
      <c r="I248" t="str">
        <f t="shared" ca="1" si="41"/>
        <v>'NEO GRP '!</v>
      </c>
      <c r="J248">
        <f t="shared" ca="1" si="42"/>
        <v>0</v>
      </c>
      <c r="K248">
        <f t="shared" ca="1" si="42"/>
        <v>0</v>
      </c>
      <c r="L248">
        <f t="shared" ca="1" si="42"/>
        <v>0</v>
      </c>
      <c r="M248">
        <f t="shared" ca="1" si="42"/>
        <v>0</v>
      </c>
      <c r="N248">
        <f t="shared" ca="1" si="42"/>
        <v>0</v>
      </c>
      <c r="O248" t="str">
        <f t="shared" ca="1" si="39"/>
        <v>d:Z</v>
      </c>
      <c r="P248" t="str">
        <f t="shared" ca="1" si="40"/>
        <v>d9:Z9</v>
      </c>
    </row>
    <row r="249" spans="1:16">
      <c r="A249" t="str">
        <f t="shared" si="35"/>
        <v>06</v>
      </c>
      <c r="B249" t="str">
        <f t="shared" ca="1" si="36"/>
        <v>GRP</v>
      </c>
      <c r="C249" t="s">
        <v>228</v>
      </c>
      <c r="D249" s="12" t="s">
        <v>703</v>
      </c>
      <c r="E249">
        <f t="shared" ca="1" si="37"/>
        <v>0</v>
      </c>
      <c r="H249" t="str">
        <f t="shared" ca="1" si="38"/>
        <v>'NEO GRP '!</v>
      </c>
      <c r="I249" t="str">
        <f t="shared" ca="1" si="41"/>
        <v>'NEO GRP '!</v>
      </c>
      <c r="J249">
        <f t="shared" ca="1" si="42"/>
        <v>0</v>
      </c>
      <c r="K249">
        <f t="shared" ca="1" si="42"/>
        <v>0</v>
      </c>
      <c r="L249">
        <f t="shared" ca="1" si="42"/>
        <v>0</v>
      </c>
      <c r="M249">
        <f t="shared" ca="1" si="42"/>
        <v>0</v>
      </c>
      <c r="N249">
        <f t="shared" ca="1" si="42"/>
        <v>0</v>
      </c>
      <c r="O249" t="str">
        <f t="shared" ca="1" si="39"/>
        <v>d:Z</v>
      </c>
      <c r="P249" t="str">
        <f t="shared" ca="1" si="40"/>
        <v>d9:Z9</v>
      </c>
    </row>
    <row r="250" spans="1:16">
      <c r="A250" t="str">
        <f t="shared" si="35"/>
        <v>07</v>
      </c>
      <c r="B250" t="str">
        <f t="shared" ca="1" si="36"/>
        <v>GRP</v>
      </c>
      <c r="C250" t="s">
        <v>228</v>
      </c>
      <c r="D250" s="12" t="s">
        <v>704</v>
      </c>
      <c r="E250">
        <f t="shared" ca="1" si="37"/>
        <v>0</v>
      </c>
      <c r="H250" t="str">
        <f t="shared" ca="1" si="38"/>
        <v>'NEO GRP '!</v>
      </c>
      <c r="I250" t="str">
        <f t="shared" ca="1" si="41"/>
        <v>'NEO GRP '!</v>
      </c>
      <c r="J250">
        <f t="shared" ca="1" si="42"/>
        <v>0</v>
      </c>
      <c r="K250">
        <f t="shared" ca="1" si="42"/>
        <v>0</v>
      </c>
      <c r="L250">
        <f t="shared" ca="1" si="42"/>
        <v>0</v>
      </c>
      <c r="M250">
        <f t="shared" ca="1" si="42"/>
        <v>0</v>
      </c>
      <c r="N250">
        <f t="shared" ca="1" si="42"/>
        <v>0</v>
      </c>
      <c r="O250" t="str">
        <f t="shared" ca="1" si="39"/>
        <v>d:Z</v>
      </c>
      <c r="P250" t="str">
        <f t="shared" ca="1" si="40"/>
        <v>d9:Z9</v>
      </c>
    </row>
    <row r="251" spans="1:16">
      <c r="A251" t="str">
        <f t="shared" si="35"/>
        <v>08</v>
      </c>
      <c r="B251" t="str">
        <f t="shared" ca="1" si="36"/>
        <v>GRP</v>
      </c>
      <c r="C251" t="s">
        <v>228</v>
      </c>
      <c r="D251" s="12" t="s">
        <v>705</v>
      </c>
      <c r="E251">
        <f t="shared" ca="1" si="37"/>
        <v>0</v>
      </c>
      <c r="H251" t="str">
        <f t="shared" ca="1" si="38"/>
        <v>'NEO GRP '!</v>
      </c>
      <c r="I251" t="str">
        <f t="shared" ca="1" si="41"/>
        <v>'NEO GRP '!</v>
      </c>
      <c r="J251">
        <f t="shared" ca="1" si="42"/>
        <v>0</v>
      </c>
      <c r="K251">
        <f t="shared" ca="1" si="42"/>
        <v>0</v>
      </c>
      <c r="L251">
        <f t="shared" ca="1" si="42"/>
        <v>0</v>
      </c>
      <c r="M251">
        <f t="shared" ca="1" si="42"/>
        <v>0</v>
      </c>
      <c r="N251">
        <f t="shared" ca="1" si="42"/>
        <v>0</v>
      </c>
      <c r="O251" t="str">
        <f t="shared" ca="1" si="39"/>
        <v>d:Z</v>
      </c>
      <c r="P251" t="str">
        <f t="shared" ca="1" si="40"/>
        <v>d9:Z9</v>
      </c>
    </row>
    <row r="252" spans="1:16">
      <c r="A252" t="str">
        <f t="shared" si="35"/>
        <v>09</v>
      </c>
      <c r="B252" t="str">
        <f t="shared" ca="1" si="36"/>
        <v>GRP</v>
      </c>
      <c r="C252" t="s">
        <v>228</v>
      </c>
      <c r="D252" s="12" t="s">
        <v>706</v>
      </c>
      <c r="E252">
        <f t="shared" ca="1" si="37"/>
        <v>0</v>
      </c>
      <c r="H252" t="str">
        <f t="shared" ca="1" si="38"/>
        <v>'NEO GRP '!</v>
      </c>
      <c r="I252" t="str">
        <f t="shared" ca="1" si="41"/>
        <v>'NEO GRP '!</v>
      </c>
      <c r="J252">
        <f t="shared" ca="1" si="42"/>
        <v>0</v>
      </c>
      <c r="K252">
        <f t="shared" ca="1" si="42"/>
        <v>0</v>
      </c>
      <c r="L252">
        <f t="shared" ca="1" si="42"/>
        <v>0</v>
      </c>
      <c r="M252">
        <f t="shared" ca="1" si="42"/>
        <v>0</v>
      </c>
      <c r="N252">
        <f t="shared" ca="1" si="42"/>
        <v>0</v>
      </c>
      <c r="O252" t="str">
        <f t="shared" ca="1" si="39"/>
        <v>d:Z</v>
      </c>
      <c r="P252" t="str">
        <f t="shared" ca="1" si="40"/>
        <v>d9:Z9</v>
      </c>
    </row>
    <row r="253" spans="1:16">
      <c r="A253" t="str">
        <f t="shared" si="35"/>
        <v>10</v>
      </c>
      <c r="B253" t="str">
        <f t="shared" ca="1" si="36"/>
        <v>GRP</v>
      </c>
      <c r="C253" t="s">
        <v>228</v>
      </c>
      <c r="D253" s="12" t="s">
        <v>707</v>
      </c>
      <c r="E253">
        <f t="shared" ca="1" si="37"/>
        <v>0</v>
      </c>
      <c r="H253" t="str">
        <f t="shared" ca="1" si="38"/>
        <v>'NEO GRP '!</v>
      </c>
      <c r="I253" t="str">
        <f t="shared" ca="1" si="41"/>
        <v>'NEO GRP '!</v>
      </c>
      <c r="J253">
        <f t="shared" ca="1" si="42"/>
        <v>0</v>
      </c>
      <c r="K253">
        <f t="shared" ca="1" si="42"/>
        <v>0</v>
      </c>
      <c r="L253">
        <f t="shared" ca="1" si="42"/>
        <v>0</v>
      </c>
      <c r="M253">
        <f t="shared" ca="1" si="42"/>
        <v>0</v>
      </c>
      <c r="N253">
        <f t="shared" ca="1" si="42"/>
        <v>0</v>
      </c>
      <c r="O253" t="str">
        <f t="shared" ca="1" si="39"/>
        <v>d:Z</v>
      </c>
      <c r="P253" t="str">
        <f t="shared" ca="1" si="40"/>
        <v>d9:Z9</v>
      </c>
    </row>
    <row r="254" spans="1:16">
      <c r="A254" t="str">
        <f t="shared" si="35"/>
        <v>11</v>
      </c>
      <c r="B254" t="str">
        <f t="shared" ca="1" si="36"/>
        <v>GRP</v>
      </c>
      <c r="C254" t="s">
        <v>228</v>
      </c>
      <c r="D254" s="12" t="s">
        <v>708</v>
      </c>
      <c r="E254">
        <f t="shared" ca="1" si="37"/>
        <v>0</v>
      </c>
      <c r="H254" t="str">
        <f t="shared" ca="1" si="38"/>
        <v>'NEO GRP '!</v>
      </c>
      <c r="I254" t="str">
        <f t="shared" ca="1" si="41"/>
        <v>'NEO GRP '!</v>
      </c>
      <c r="J254">
        <f t="shared" ca="1" si="42"/>
        <v>0</v>
      </c>
      <c r="K254">
        <f t="shared" ca="1" si="42"/>
        <v>0</v>
      </c>
      <c r="L254">
        <f t="shared" ca="1" si="42"/>
        <v>0</v>
      </c>
      <c r="M254">
        <f t="shared" ca="1" si="42"/>
        <v>0</v>
      </c>
      <c r="N254">
        <f t="shared" ca="1" si="42"/>
        <v>0</v>
      </c>
      <c r="O254" t="str">
        <f t="shared" ca="1" si="39"/>
        <v>d:Z</v>
      </c>
      <c r="P254" t="str">
        <f t="shared" ca="1" si="40"/>
        <v>d9:Z9</v>
      </c>
    </row>
    <row r="255" spans="1:16">
      <c r="A255" t="str">
        <f t="shared" si="35"/>
        <v>12</v>
      </c>
      <c r="B255" t="str">
        <f t="shared" ca="1" si="36"/>
        <v>GRP</v>
      </c>
      <c r="C255" t="s">
        <v>228</v>
      </c>
      <c r="D255" s="12" t="s">
        <v>709</v>
      </c>
      <c r="E255">
        <f t="shared" ca="1" si="37"/>
        <v>0</v>
      </c>
      <c r="H255" t="str">
        <f t="shared" ca="1" si="38"/>
        <v>'NEO GRP '!</v>
      </c>
      <c r="I255" t="str">
        <f t="shared" ca="1" si="41"/>
        <v>'NEO GRP '!</v>
      </c>
      <c r="J255">
        <f t="shared" ca="1" si="42"/>
        <v>0</v>
      </c>
      <c r="K255">
        <f t="shared" ca="1" si="42"/>
        <v>0</v>
      </c>
      <c r="L255">
        <f t="shared" ca="1" si="42"/>
        <v>0</v>
      </c>
      <c r="M255">
        <f t="shared" ca="1" si="42"/>
        <v>0</v>
      </c>
      <c r="N255">
        <f t="shared" ca="1" si="42"/>
        <v>0</v>
      </c>
      <c r="O255" t="str">
        <f t="shared" ca="1" si="39"/>
        <v>d:Z</v>
      </c>
      <c r="P255" t="str">
        <f t="shared" ca="1" si="40"/>
        <v>d9:Z9</v>
      </c>
    </row>
    <row r="256" spans="1:16">
      <c r="A256" t="str">
        <f t="shared" si="35"/>
        <v>13</v>
      </c>
      <c r="B256" t="str">
        <f t="shared" ca="1" si="36"/>
        <v>GRP</v>
      </c>
      <c r="C256" t="s">
        <v>228</v>
      </c>
      <c r="D256" s="12" t="s">
        <v>710</v>
      </c>
      <c r="E256">
        <f t="shared" ca="1" si="37"/>
        <v>0</v>
      </c>
      <c r="H256" t="str">
        <f t="shared" ca="1" si="38"/>
        <v>'NEO GRP '!</v>
      </c>
      <c r="I256" t="str">
        <f t="shared" ca="1" si="41"/>
        <v>'NEO GRP '!</v>
      </c>
      <c r="J256">
        <f t="shared" ca="1" si="42"/>
        <v>0</v>
      </c>
      <c r="K256">
        <f t="shared" ca="1" si="42"/>
        <v>0</v>
      </c>
      <c r="L256">
        <f t="shared" ca="1" si="42"/>
        <v>0</v>
      </c>
      <c r="M256">
        <f t="shared" ca="1" si="42"/>
        <v>0</v>
      </c>
      <c r="N256">
        <f t="shared" ca="1" si="42"/>
        <v>0</v>
      </c>
      <c r="O256" t="str">
        <f t="shared" ca="1" si="39"/>
        <v>d:Z</v>
      </c>
      <c r="P256" t="str">
        <f t="shared" ca="1" si="40"/>
        <v>d9:Z9</v>
      </c>
    </row>
    <row r="257" spans="1:16">
      <c r="A257" t="str">
        <f t="shared" si="35"/>
        <v>100</v>
      </c>
      <c r="B257" t="str">
        <f t="shared" ca="1" si="36"/>
        <v>GRP</v>
      </c>
      <c r="C257" t="s">
        <v>228</v>
      </c>
      <c r="D257" s="12" t="s">
        <v>711</v>
      </c>
      <c r="E257">
        <f t="shared" ca="1" si="37"/>
        <v>0</v>
      </c>
      <c r="H257" t="str">
        <f t="shared" ca="1" si="38"/>
        <v>'NEO GRP '!</v>
      </c>
      <c r="I257" t="str">
        <f t="shared" ca="1" si="41"/>
        <v>'NEO GRP '!</v>
      </c>
      <c r="J257">
        <f t="shared" ca="1" si="42"/>
        <v>0</v>
      </c>
      <c r="K257">
        <f t="shared" ca="1" si="42"/>
        <v>0</v>
      </c>
      <c r="L257">
        <f t="shared" ca="1" si="42"/>
        <v>0</v>
      </c>
      <c r="M257">
        <f t="shared" ca="1" si="42"/>
        <v>0</v>
      </c>
      <c r="N257">
        <f t="shared" ca="1" si="42"/>
        <v>0</v>
      </c>
      <c r="O257" t="str">
        <f t="shared" ca="1" si="39"/>
        <v>d:Z</v>
      </c>
      <c r="P257" t="str">
        <f t="shared" ca="1" si="40"/>
        <v>d9:Z9</v>
      </c>
    </row>
    <row r="258" spans="1:16">
      <c r="A258" t="str">
        <f t="shared" si="35"/>
        <v>01</v>
      </c>
      <c r="B258" t="str">
        <f t="shared" ca="1" si="36"/>
        <v>GRP</v>
      </c>
      <c r="C258" t="s">
        <v>229</v>
      </c>
      <c r="D258" s="12" t="s">
        <v>712</v>
      </c>
      <c r="E258">
        <f t="shared" ca="1" si="37"/>
        <v>0</v>
      </c>
      <c r="H258" t="str">
        <f t="shared" ca="1" si="38"/>
        <v>'NEO GRP '!</v>
      </c>
      <c r="I258" t="str">
        <f t="shared" ca="1" si="41"/>
        <v>'NEO GRP '!</v>
      </c>
      <c r="J258">
        <f t="shared" ca="1" si="42"/>
        <v>0</v>
      </c>
      <c r="K258">
        <f t="shared" ca="1" si="42"/>
        <v>0</v>
      </c>
      <c r="L258">
        <f t="shared" ca="1" si="42"/>
        <v>0</v>
      </c>
      <c r="M258">
        <f t="shared" ca="1" si="42"/>
        <v>0</v>
      </c>
      <c r="N258">
        <f t="shared" ca="1" si="42"/>
        <v>0</v>
      </c>
      <c r="O258" t="str">
        <f t="shared" ca="1" si="39"/>
        <v>d:Z</v>
      </c>
      <c r="P258" t="str">
        <f t="shared" ca="1" si="40"/>
        <v>d9:Z9</v>
      </c>
    </row>
    <row r="259" spans="1:16">
      <c r="A259" t="str">
        <f t="shared" si="35"/>
        <v>02</v>
      </c>
      <c r="B259" t="str">
        <f t="shared" ca="1" si="36"/>
        <v>GRP</v>
      </c>
      <c r="C259" t="s">
        <v>229</v>
      </c>
      <c r="D259" s="12" t="s">
        <v>713</v>
      </c>
      <c r="E259">
        <f t="shared" ca="1" si="37"/>
        <v>0</v>
      </c>
      <c r="H259" t="str">
        <f t="shared" ca="1" si="38"/>
        <v>'NEO GRP '!</v>
      </c>
      <c r="I259" t="str">
        <f t="shared" ca="1" si="41"/>
        <v>'NEO GRP '!</v>
      </c>
      <c r="J259">
        <f t="shared" ca="1" si="42"/>
        <v>0</v>
      </c>
      <c r="K259">
        <f t="shared" ca="1" si="42"/>
        <v>0</v>
      </c>
      <c r="L259">
        <f t="shared" ca="1" si="42"/>
        <v>0</v>
      </c>
      <c r="M259">
        <f t="shared" ca="1" si="42"/>
        <v>0</v>
      </c>
      <c r="N259">
        <f t="shared" ca="1" si="42"/>
        <v>0</v>
      </c>
      <c r="O259" t="str">
        <f t="shared" ca="1" si="39"/>
        <v>d:Z</v>
      </c>
      <c r="P259" t="str">
        <f t="shared" ca="1" si="40"/>
        <v>d9:Z9</v>
      </c>
    </row>
    <row r="260" spans="1:16">
      <c r="A260" t="str">
        <f t="shared" si="35"/>
        <v>03</v>
      </c>
      <c r="B260" t="str">
        <f t="shared" ca="1" si="36"/>
        <v>GRP</v>
      </c>
      <c r="C260" t="s">
        <v>229</v>
      </c>
      <c r="D260" s="12" t="s">
        <v>714</v>
      </c>
      <c r="E260">
        <f t="shared" ca="1" si="37"/>
        <v>0</v>
      </c>
      <c r="H260" t="str">
        <f t="shared" ca="1" si="38"/>
        <v>'NEO GRP '!</v>
      </c>
      <c r="I260" t="str">
        <f t="shared" ca="1" si="41"/>
        <v>'NEO GRP '!</v>
      </c>
      <c r="J260">
        <f t="shared" ca="1" si="42"/>
        <v>0</v>
      </c>
      <c r="K260">
        <f t="shared" ca="1" si="42"/>
        <v>0</v>
      </c>
      <c r="L260">
        <f t="shared" ca="1" si="42"/>
        <v>0</v>
      </c>
      <c r="M260">
        <f t="shared" ca="1" si="42"/>
        <v>0</v>
      </c>
      <c r="N260">
        <f t="shared" ca="1" si="42"/>
        <v>0</v>
      </c>
      <c r="O260" t="str">
        <f t="shared" ca="1" si="39"/>
        <v>d:Z</v>
      </c>
      <c r="P260" t="str">
        <f t="shared" ca="1" si="40"/>
        <v>d9:Z9</v>
      </c>
    </row>
    <row r="261" spans="1:16">
      <c r="A261" t="str">
        <f t="shared" si="35"/>
        <v>04</v>
      </c>
      <c r="B261" t="str">
        <f t="shared" ca="1" si="36"/>
        <v>GRP</v>
      </c>
      <c r="C261" t="s">
        <v>229</v>
      </c>
      <c r="D261" s="12" t="s">
        <v>715</v>
      </c>
      <c r="E261">
        <f t="shared" ca="1" si="37"/>
        <v>0</v>
      </c>
      <c r="H261" t="str">
        <f t="shared" ca="1" si="38"/>
        <v>'NEO GRP '!</v>
      </c>
      <c r="I261" t="str">
        <f t="shared" ca="1" si="41"/>
        <v>'NEO GRP '!</v>
      </c>
      <c r="J261">
        <f t="shared" ca="1" si="42"/>
        <v>0</v>
      </c>
      <c r="K261">
        <f t="shared" ca="1" si="42"/>
        <v>0</v>
      </c>
      <c r="L261">
        <f t="shared" ca="1" si="42"/>
        <v>0</v>
      </c>
      <c r="M261">
        <f t="shared" ca="1" si="42"/>
        <v>0</v>
      </c>
      <c r="N261">
        <f t="shared" ca="1" si="42"/>
        <v>0</v>
      </c>
      <c r="O261" t="str">
        <f t="shared" ca="1" si="39"/>
        <v>d:Z</v>
      </c>
      <c r="P261" t="str">
        <f t="shared" ca="1" si="40"/>
        <v>d9:Z9</v>
      </c>
    </row>
    <row r="262" spans="1:16">
      <c r="A262" t="str">
        <f t="shared" si="35"/>
        <v>05</v>
      </c>
      <c r="B262" t="str">
        <f t="shared" ca="1" si="36"/>
        <v>GRP</v>
      </c>
      <c r="C262" t="s">
        <v>229</v>
      </c>
      <c r="D262" s="12" t="s">
        <v>716</v>
      </c>
      <c r="E262">
        <f t="shared" ca="1" si="37"/>
        <v>0</v>
      </c>
      <c r="H262" t="str">
        <f t="shared" ca="1" si="38"/>
        <v>'NEO GRP '!</v>
      </c>
      <c r="I262" t="str">
        <f t="shared" ca="1" si="41"/>
        <v>'NEO GRP '!</v>
      </c>
      <c r="J262">
        <f t="shared" ca="1" si="42"/>
        <v>0</v>
      </c>
      <c r="K262">
        <f t="shared" ca="1" si="42"/>
        <v>0</v>
      </c>
      <c r="L262">
        <f t="shared" ca="1" si="42"/>
        <v>0</v>
      </c>
      <c r="M262">
        <f t="shared" ca="1" si="42"/>
        <v>0</v>
      </c>
      <c r="N262">
        <f t="shared" ca="1" si="42"/>
        <v>0</v>
      </c>
      <c r="O262" t="str">
        <f t="shared" ca="1" si="39"/>
        <v>d:Z</v>
      </c>
      <c r="P262" t="str">
        <f t="shared" ca="1" si="40"/>
        <v>d9:Z9</v>
      </c>
    </row>
    <row r="263" spans="1:16">
      <c r="A263" t="str">
        <f t="shared" si="35"/>
        <v>06</v>
      </c>
      <c r="B263" t="str">
        <f t="shared" ca="1" si="36"/>
        <v>GRP</v>
      </c>
      <c r="C263" t="s">
        <v>229</v>
      </c>
      <c r="D263" s="12" t="s">
        <v>717</v>
      </c>
      <c r="E263">
        <f t="shared" ca="1" si="37"/>
        <v>0</v>
      </c>
      <c r="H263" t="str">
        <f t="shared" ca="1" si="38"/>
        <v>'NEO GRP '!</v>
      </c>
      <c r="I263" t="str">
        <f t="shared" ca="1" si="41"/>
        <v>'NEO GRP '!</v>
      </c>
      <c r="J263">
        <f t="shared" ca="1" si="42"/>
        <v>0</v>
      </c>
      <c r="K263">
        <f t="shared" ca="1" si="42"/>
        <v>0</v>
      </c>
      <c r="L263">
        <f t="shared" ca="1" si="42"/>
        <v>0</v>
      </c>
      <c r="M263">
        <f t="shared" ca="1" si="42"/>
        <v>0</v>
      </c>
      <c r="N263">
        <f t="shared" ca="1" si="42"/>
        <v>0</v>
      </c>
      <c r="O263" t="str">
        <f t="shared" ca="1" si="39"/>
        <v>d:Z</v>
      </c>
      <c r="P263" t="str">
        <f t="shared" ca="1" si="40"/>
        <v>d9:Z9</v>
      </c>
    </row>
    <row r="264" spans="1:16">
      <c r="A264" t="str">
        <f t="shared" si="35"/>
        <v>07</v>
      </c>
      <c r="B264" t="str">
        <f t="shared" ca="1" si="36"/>
        <v>GRP</v>
      </c>
      <c r="C264" t="s">
        <v>229</v>
      </c>
      <c r="D264" s="12" t="s">
        <v>718</v>
      </c>
      <c r="E264">
        <f t="shared" ca="1" si="37"/>
        <v>0</v>
      </c>
      <c r="H264" t="str">
        <f t="shared" ca="1" si="38"/>
        <v>'NEO GRP '!</v>
      </c>
      <c r="I264" t="str">
        <f t="shared" ca="1" si="41"/>
        <v>'NEO GRP '!</v>
      </c>
      <c r="J264">
        <f t="shared" ca="1" si="42"/>
        <v>0</v>
      </c>
      <c r="K264">
        <f t="shared" ca="1" si="42"/>
        <v>0</v>
      </c>
      <c r="L264">
        <f t="shared" ca="1" si="42"/>
        <v>0</v>
      </c>
      <c r="M264">
        <f t="shared" ca="1" si="42"/>
        <v>0</v>
      </c>
      <c r="N264">
        <f t="shared" ca="1" si="42"/>
        <v>0</v>
      </c>
      <c r="O264" t="str">
        <f t="shared" ca="1" si="39"/>
        <v>d:Z</v>
      </c>
      <c r="P264" t="str">
        <f t="shared" ca="1" si="40"/>
        <v>d9:Z9</v>
      </c>
    </row>
    <row r="265" spans="1:16">
      <c r="A265" t="str">
        <f t="shared" ref="A265:A328" si="43">MID(D265,LEN(C265)+2,LEN(D265)-LEN(C265))</f>
        <v>08</v>
      </c>
      <c r="B265" t="str">
        <f t="shared" ref="B265:B328" ca="1" si="44">VLOOKUP(H265,$A$1:$K$6,11,FALSE)</f>
        <v>GRP</v>
      </c>
      <c r="C265" t="s">
        <v>229</v>
      </c>
      <c r="D265" s="12" t="s">
        <v>719</v>
      </c>
      <c r="E265">
        <f t="shared" ref="E265:E328" ca="1" si="45">IFERROR(VLOOKUP(C265,INDIRECT($H265&amp;$O265),MATCH($A265,INDIRECT($H265&amp;$P265),0),FALSE),0)</f>
        <v>0</v>
      </c>
      <c r="H265" t="str">
        <f t="shared" ref="H265:H328" ca="1" si="46">IF(I265&lt;&gt;0,I265,IF(J265&lt;&gt;0,J265,IF(K265&lt;&gt;0,K265,IF(L265&lt;&gt;0,L265,IF(M265&lt;&gt;0,M265,N265)))))</f>
        <v>'NEO GRP '!</v>
      </c>
      <c r="I265" t="str">
        <f t="shared" ca="1" si="41"/>
        <v>'NEO GRP '!</v>
      </c>
      <c r="J265">
        <f t="shared" ca="1" si="42"/>
        <v>0</v>
      </c>
      <c r="K265">
        <f t="shared" ca="1" si="42"/>
        <v>0</v>
      </c>
      <c r="L265">
        <f t="shared" ca="1" si="42"/>
        <v>0</v>
      </c>
      <c r="M265">
        <f t="shared" ca="1" si="42"/>
        <v>0</v>
      </c>
      <c r="N265">
        <f t="shared" ca="1" si="42"/>
        <v>0</v>
      </c>
      <c r="O265" t="str">
        <f t="shared" ref="O265:O328" ca="1" si="47">VLOOKUP($H265,$G$8:$I$13,2,FALSE)</f>
        <v>d:Z</v>
      </c>
      <c r="P265" t="str">
        <f t="shared" ref="P265:P328" ca="1" si="48">VLOOKUP($H265,$G$8:$I$13,3,FALSE)</f>
        <v>d9:Z9</v>
      </c>
    </row>
    <row r="266" spans="1:16">
      <c r="A266" t="str">
        <f t="shared" si="43"/>
        <v>09</v>
      </c>
      <c r="B266" t="str">
        <f t="shared" ca="1" si="44"/>
        <v>GRP</v>
      </c>
      <c r="C266" t="s">
        <v>229</v>
      </c>
      <c r="D266" s="12" t="s">
        <v>720</v>
      </c>
      <c r="E266">
        <f t="shared" ca="1" si="45"/>
        <v>0</v>
      </c>
      <c r="H266" t="str">
        <f t="shared" ca="1" si="46"/>
        <v>'NEO GRP '!</v>
      </c>
      <c r="I266" t="str">
        <f t="shared" ref="I266:I329" ca="1" si="49">IF(IFERROR(VLOOKUP(C266,INDIRECT($I$14&amp;"D:D"),1,FALSE),0)&lt;&gt;0,I$14,0)</f>
        <v>'NEO GRP '!</v>
      </c>
      <c r="J266">
        <f t="shared" ca="1" si="42"/>
        <v>0</v>
      </c>
      <c r="K266">
        <f t="shared" ca="1" si="42"/>
        <v>0</v>
      </c>
      <c r="L266">
        <f t="shared" ca="1" si="42"/>
        <v>0</v>
      </c>
      <c r="M266">
        <f t="shared" ca="1" si="42"/>
        <v>0</v>
      </c>
      <c r="N266">
        <f t="shared" ca="1" si="42"/>
        <v>0</v>
      </c>
      <c r="O266" t="str">
        <f t="shared" ca="1" si="47"/>
        <v>d:Z</v>
      </c>
      <c r="P266" t="str">
        <f t="shared" ca="1" si="48"/>
        <v>d9:Z9</v>
      </c>
    </row>
    <row r="267" spans="1:16">
      <c r="A267" t="str">
        <f t="shared" si="43"/>
        <v>10</v>
      </c>
      <c r="B267" t="str">
        <f t="shared" ca="1" si="44"/>
        <v>GRP</v>
      </c>
      <c r="C267" t="s">
        <v>229</v>
      </c>
      <c r="D267" s="12" t="s">
        <v>721</v>
      </c>
      <c r="E267">
        <f t="shared" ca="1" si="45"/>
        <v>0</v>
      </c>
      <c r="H267" t="str">
        <f t="shared" ca="1" si="46"/>
        <v>'NEO GRP '!</v>
      </c>
      <c r="I267" t="str">
        <f t="shared" ca="1" si="49"/>
        <v>'NEO GRP '!</v>
      </c>
      <c r="J267">
        <f t="shared" ca="1" si="42"/>
        <v>0</v>
      </c>
      <c r="K267">
        <f t="shared" ca="1" si="42"/>
        <v>0</v>
      </c>
      <c r="L267">
        <f t="shared" ca="1" si="42"/>
        <v>0</v>
      </c>
      <c r="M267">
        <f t="shared" ca="1" si="42"/>
        <v>0</v>
      </c>
      <c r="N267">
        <f t="shared" ca="1" si="42"/>
        <v>0</v>
      </c>
      <c r="O267" t="str">
        <f t="shared" ca="1" si="47"/>
        <v>d:Z</v>
      </c>
      <c r="P267" t="str">
        <f t="shared" ca="1" si="48"/>
        <v>d9:Z9</v>
      </c>
    </row>
    <row r="268" spans="1:16">
      <c r="A268" t="str">
        <f t="shared" si="43"/>
        <v>11</v>
      </c>
      <c r="B268" t="str">
        <f t="shared" ca="1" si="44"/>
        <v>GRP</v>
      </c>
      <c r="C268" t="s">
        <v>229</v>
      </c>
      <c r="D268" s="12" t="s">
        <v>722</v>
      </c>
      <c r="E268">
        <f t="shared" ca="1" si="45"/>
        <v>0</v>
      </c>
      <c r="H268" t="str">
        <f t="shared" ca="1" si="46"/>
        <v>'NEO GRP '!</v>
      </c>
      <c r="I268" t="str">
        <f t="shared" ca="1" si="49"/>
        <v>'NEO GRP '!</v>
      </c>
      <c r="J268">
        <f t="shared" ca="1" si="42"/>
        <v>0</v>
      </c>
      <c r="K268">
        <f t="shared" ca="1" si="42"/>
        <v>0</v>
      </c>
      <c r="L268">
        <f t="shared" ca="1" si="42"/>
        <v>0</v>
      </c>
      <c r="M268">
        <f t="shared" ca="1" si="42"/>
        <v>0</v>
      </c>
      <c r="N268">
        <f t="shared" ca="1" si="42"/>
        <v>0</v>
      </c>
      <c r="O268" t="str">
        <f t="shared" ca="1" si="47"/>
        <v>d:Z</v>
      </c>
      <c r="P268" t="str">
        <f t="shared" ca="1" si="48"/>
        <v>d9:Z9</v>
      </c>
    </row>
    <row r="269" spans="1:16">
      <c r="A269" t="str">
        <f t="shared" si="43"/>
        <v>12</v>
      </c>
      <c r="B269" t="str">
        <f t="shared" ca="1" si="44"/>
        <v>GRP</v>
      </c>
      <c r="C269" t="s">
        <v>229</v>
      </c>
      <c r="D269" s="12" t="s">
        <v>723</v>
      </c>
      <c r="E269">
        <f t="shared" ca="1" si="45"/>
        <v>0</v>
      </c>
      <c r="H269" t="str">
        <f t="shared" ca="1" si="46"/>
        <v>'NEO GRP '!</v>
      </c>
      <c r="I269" t="str">
        <f t="shared" ca="1" si="49"/>
        <v>'NEO GRP '!</v>
      </c>
      <c r="J269">
        <f t="shared" ca="1" si="42"/>
        <v>0</v>
      </c>
      <c r="K269">
        <f t="shared" ca="1" si="42"/>
        <v>0</v>
      </c>
      <c r="L269">
        <f t="shared" ca="1" si="42"/>
        <v>0</v>
      </c>
      <c r="M269">
        <f t="shared" ca="1" si="42"/>
        <v>0</v>
      </c>
      <c r="N269">
        <f t="shared" ca="1" si="42"/>
        <v>0</v>
      </c>
      <c r="O269" t="str">
        <f t="shared" ca="1" si="47"/>
        <v>d:Z</v>
      </c>
      <c r="P269" t="str">
        <f t="shared" ca="1" si="48"/>
        <v>d9:Z9</v>
      </c>
    </row>
    <row r="270" spans="1:16">
      <c r="A270" t="str">
        <f t="shared" si="43"/>
        <v>13</v>
      </c>
      <c r="B270" t="str">
        <f t="shared" ca="1" si="44"/>
        <v>GRP</v>
      </c>
      <c r="C270" t="s">
        <v>229</v>
      </c>
      <c r="D270" s="12" t="s">
        <v>724</v>
      </c>
      <c r="E270">
        <f t="shared" ca="1" si="45"/>
        <v>0</v>
      </c>
      <c r="H270" t="str">
        <f t="shared" ca="1" si="46"/>
        <v>'NEO GRP '!</v>
      </c>
      <c r="I270" t="str">
        <f t="shared" ca="1" si="49"/>
        <v>'NEO GRP '!</v>
      </c>
      <c r="J270">
        <f t="shared" ca="1" si="42"/>
        <v>0</v>
      </c>
      <c r="K270">
        <f t="shared" ca="1" si="42"/>
        <v>0</v>
      </c>
      <c r="L270">
        <f t="shared" ca="1" si="42"/>
        <v>0</v>
      </c>
      <c r="M270">
        <f t="shared" ca="1" si="42"/>
        <v>0</v>
      </c>
      <c r="N270">
        <f t="shared" ca="1" si="42"/>
        <v>0</v>
      </c>
      <c r="O270" t="str">
        <f t="shared" ca="1" si="47"/>
        <v>d:Z</v>
      </c>
      <c r="P270" t="str">
        <f t="shared" ca="1" si="48"/>
        <v>d9:Z9</v>
      </c>
    </row>
    <row r="271" spans="1:16">
      <c r="A271" t="str">
        <f t="shared" si="43"/>
        <v>100</v>
      </c>
      <c r="B271" t="str">
        <f t="shared" ca="1" si="44"/>
        <v>GRP</v>
      </c>
      <c r="C271" t="s">
        <v>229</v>
      </c>
      <c r="D271" s="12" t="s">
        <v>725</v>
      </c>
      <c r="E271">
        <f t="shared" ca="1" si="45"/>
        <v>0</v>
      </c>
      <c r="H271" t="str">
        <f t="shared" ca="1" si="46"/>
        <v>'NEO GRP '!</v>
      </c>
      <c r="I271" t="str">
        <f t="shared" ca="1" si="49"/>
        <v>'NEO GRP '!</v>
      </c>
      <c r="J271">
        <f t="shared" ca="1" si="42"/>
        <v>0</v>
      </c>
      <c r="K271">
        <f t="shared" ca="1" si="42"/>
        <v>0</v>
      </c>
      <c r="L271">
        <f t="shared" ca="1" si="42"/>
        <v>0</v>
      </c>
      <c r="M271">
        <f t="shared" ca="1" si="42"/>
        <v>0</v>
      </c>
      <c r="N271">
        <f t="shared" ca="1" si="42"/>
        <v>0</v>
      </c>
      <c r="O271" t="str">
        <f t="shared" ca="1" si="47"/>
        <v>d:Z</v>
      </c>
      <c r="P271" t="str">
        <f t="shared" ca="1" si="48"/>
        <v>d9:Z9</v>
      </c>
    </row>
    <row r="272" spans="1:16">
      <c r="A272" t="str">
        <f t="shared" si="43"/>
        <v>01</v>
      </c>
      <c r="B272" t="str">
        <f t="shared" ca="1" si="44"/>
        <v>GRP</v>
      </c>
      <c r="C272" t="s">
        <v>230</v>
      </c>
      <c r="D272" s="12" t="s">
        <v>726</v>
      </c>
      <c r="E272">
        <f t="shared" ca="1" si="45"/>
        <v>0</v>
      </c>
      <c r="H272" t="str">
        <f t="shared" ca="1" si="46"/>
        <v>'NEO GRP '!</v>
      </c>
      <c r="I272" t="str">
        <f t="shared" ca="1" si="49"/>
        <v>'NEO GRP '!</v>
      </c>
      <c r="J272">
        <f t="shared" ca="1" si="42"/>
        <v>0</v>
      </c>
      <c r="K272">
        <f t="shared" ca="1" si="42"/>
        <v>0</v>
      </c>
      <c r="L272">
        <f t="shared" ca="1" si="42"/>
        <v>0</v>
      </c>
      <c r="M272">
        <f t="shared" ca="1" si="42"/>
        <v>0</v>
      </c>
      <c r="N272">
        <f t="shared" ca="1" si="42"/>
        <v>0</v>
      </c>
      <c r="O272" t="str">
        <f t="shared" ca="1" si="47"/>
        <v>d:Z</v>
      </c>
      <c r="P272" t="str">
        <f t="shared" ca="1" si="48"/>
        <v>d9:Z9</v>
      </c>
    </row>
    <row r="273" spans="1:16">
      <c r="A273" t="str">
        <f t="shared" si="43"/>
        <v>02</v>
      </c>
      <c r="B273" t="str">
        <f t="shared" ca="1" si="44"/>
        <v>GRP</v>
      </c>
      <c r="C273" t="s">
        <v>230</v>
      </c>
      <c r="D273" s="12" t="s">
        <v>727</v>
      </c>
      <c r="E273">
        <f t="shared" ca="1" si="45"/>
        <v>0</v>
      </c>
      <c r="H273" t="str">
        <f t="shared" ca="1" si="46"/>
        <v>'NEO GRP '!</v>
      </c>
      <c r="I273" t="str">
        <f t="shared" ca="1" si="49"/>
        <v>'NEO GRP '!</v>
      </c>
      <c r="J273">
        <f t="shared" ca="1" si="42"/>
        <v>0</v>
      </c>
      <c r="K273">
        <f t="shared" ca="1" si="42"/>
        <v>0</v>
      </c>
      <c r="L273">
        <f t="shared" ca="1" si="42"/>
        <v>0</v>
      </c>
      <c r="M273">
        <f t="shared" ca="1" si="42"/>
        <v>0</v>
      </c>
      <c r="N273">
        <f t="shared" ca="1" si="42"/>
        <v>0</v>
      </c>
      <c r="O273" t="str">
        <f t="shared" ca="1" si="47"/>
        <v>d:Z</v>
      </c>
      <c r="P273" t="str">
        <f t="shared" ca="1" si="48"/>
        <v>d9:Z9</v>
      </c>
    </row>
    <row r="274" spans="1:16">
      <c r="A274" t="str">
        <f t="shared" si="43"/>
        <v>03</v>
      </c>
      <c r="B274" t="str">
        <f t="shared" ca="1" si="44"/>
        <v>GRP</v>
      </c>
      <c r="C274" t="s">
        <v>230</v>
      </c>
      <c r="D274" s="12" t="s">
        <v>728</v>
      </c>
      <c r="E274">
        <f t="shared" ca="1" si="45"/>
        <v>0</v>
      </c>
      <c r="H274" t="str">
        <f t="shared" ca="1" si="46"/>
        <v>'NEO GRP '!</v>
      </c>
      <c r="I274" t="str">
        <f t="shared" ca="1" si="49"/>
        <v>'NEO GRP '!</v>
      </c>
      <c r="J274">
        <f t="shared" ca="1" si="42"/>
        <v>0</v>
      </c>
      <c r="K274">
        <f t="shared" ca="1" si="42"/>
        <v>0</v>
      </c>
      <c r="L274">
        <f t="shared" ca="1" si="42"/>
        <v>0</v>
      </c>
      <c r="M274">
        <f t="shared" ca="1" si="42"/>
        <v>0</v>
      </c>
      <c r="N274">
        <f t="shared" ca="1" si="42"/>
        <v>0</v>
      </c>
      <c r="O274" t="str">
        <f t="shared" ca="1" si="47"/>
        <v>d:Z</v>
      </c>
      <c r="P274" t="str">
        <f t="shared" ca="1" si="48"/>
        <v>d9:Z9</v>
      </c>
    </row>
    <row r="275" spans="1:16">
      <c r="A275" t="str">
        <f t="shared" si="43"/>
        <v>04</v>
      </c>
      <c r="B275" t="str">
        <f t="shared" ca="1" si="44"/>
        <v>GRP</v>
      </c>
      <c r="C275" t="s">
        <v>230</v>
      </c>
      <c r="D275" s="12" t="s">
        <v>729</v>
      </c>
      <c r="E275">
        <f t="shared" ca="1" si="45"/>
        <v>0</v>
      </c>
      <c r="H275" t="str">
        <f t="shared" ca="1" si="46"/>
        <v>'NEO GRP '!</v>
      </c>
      <c r="I275" t="str">
        <f t="shared" ca="1" si="49"/>
        <v>'NEO GRP '!</v>
      </c>
      <c r="J275">
        <f t="shared" ca="1" si="42"/>
        <v>0</v>
      </c>
      <c r="K275">
        <f t="shared" ca="1" si="42"/>
        <v>0</v>
      </c>
      <c r="L275">
        <f t="shared" ca="1" si="42"/>
        <v>0</v>
      </c>
      <c r="M275">
        <f t="shared" ca="1" si="42"/>
        <v>0</v>
      </c>
      <c r="N275">
        <f t="shared" ca="1" si="42"/>
        <v>0</v>
      </c>
      <c r="O275" t="str">
        <f t="shared" ca="1" si="47"/>
        <v>d:Z</v>
      </c>
      <c r="P275" t="str">
        <f t="shared" ca="1" si="48"/>
        <v>d9:Z9</v>
      </c>
    </row>
    <row r="276" spans="1:16">
      <c r="A276" t="str">
        <f t="shared" si="43"/>
        <v>05</v>
      </c>
      <c r="B276" t="str">
        <f t="shared" ca="1" si="44"/>
        <v>GRP</v>
      </c>
      <c r="C276" t="s">
        <v>230</v>
      </c>
      <c r="D276" s="12" t="s">
        <v>730</v>
      </c>
      <c r="E276">
        <f t="shared" ca="1" si="45"/>
        <v>0</v>
      </c>
      <c r="H276" t="str">
        <f t="shared" ca="1" si="46"/>
        <v>'NEO GRP '!</v>
      </c>
      <c r="I276" t="str">
        <f t="shared" ca="1" si="49"/>
        <v>'NEO GRP '!</v>
      </c>
      <c r="J276">
        <f t="shared" ca="1" si="42"/>
        <v>0</v>
      </c>
      <c r="K276">
        <f t="shared" ca="1" si="42"/>
        <v>0</v>
      </c>
      <c r="L276">
        <f t="shared" ca="1" si="42"/>
        <v>0</v>
      </c>
      <c r="M276">
        <f t="shared" ca="1" si="42"/>
        <v>0</v>
      </c>
      <c r="N276">
        <f t="shared" ca="1" si="42"/>
        <v>0</v>
      </c>
      <c r="O276" t="str">
        <f t="shared" ca="1" si="47"/>
        <v>d:Z</v>
      </c>
      <c r="P276" t="str">
        <f t="shared" ca="1" si="48"/>
        <v>d9:Z9</v>
      </c>
    </row>
    <row r="277" spans="1:16">
      <c r="A277" t="str">
        <f t="shared" si="43"/>
        <v>06</v>
      </c>
      <c r="B277" t="str">
        <f t="shared" ca="1" si="44"/>
        <v>GRP</v>
      </c>
      <c r="C277" t="s">
        <v>230</v>
      </c>
      <c r="D277" s="12" t="s">
        <v>731</v>
      </c>
      <c r="E277">
        <f t="shared" ca="1" si="45"/>
        <v>0</v>
      </c>
      <c r="H277" t="str">
        <f t="shared" ca="1" si="46"/>
        <v>'NEO GRP '!</v>
      </c>
      <c r="I277" t="str">
        <f t="shared" ca="1" si="49"/>
        <v>'NEO GRP '!</v>
      </c>
      <c r="J277">
        <f t="shared" ca="1" si="42"/>
        <v>0</v>
      </c>
      <c r="K277">
        <f t="shared" ca="1" si="42"/>
        <v>0</v>
      </c>
      <c r="L277">
        <f t="shared" ca="1" si="42"/>
        <v>0</v>
      </c>
      <c r="M277">
        <f t="shared" ca="1" si="42"/>
        <v>0</v>
      </c>
      <c r="N277">
        <f t="shared" ca="1" si="42"/>
        <v>0</v>
      </c>
      <c r="O277" t="str">
        <f t="shared" ca="1" si="47"/>
        <v>d:Z</v>
      </c>
      <c r="P277" t="str">
        <f t="shared" ca="1" si="48"/>
        <v>d9:Z9</v>
      </c>
    </row>
    <row r="278" spans="1:16">
      <c r="A278" t="str">
        <f t="shared" si="43"/>
        <v>07</v>
      </c>
      <c r="B278" t="str">
        <f t="shared" ca="1" si="44"/>
        <v>GRP</v>
      </c>
      <c r="C278" t="s">
        <v>230</v>
      </c>
      <c r="D278" s="12" t="s">
        <v>732</v>
      </c>
      <c r="E278">
        <f t="shared" ca="1" si="45"/>
        <v>0</v>
      </c>
      <c r="H278" t="str">
        <f t="shared" ca="1" si="46"/>
        <v>'NEO GRP '!</v>
      </c>
      <c r="I278" t="str">
        <f t="shared" ca="1" si="49"/>
        <v>'NEO GRP '!</v>
      </c>
      <c r="J278">
        <f t="shared" ca="1" si="42"/>
        <v>0</v>
      </c>
      <c r="K278">
        <f t="shared" ca="1" si="42"/>
        <v>0</v>
      </c>
      <c r="L278">
        <f t="shared" ca="1" si="42"/>
        <v>0</v>
      </c>
      <c r="M278">
        <f t="shared" ca="1" si="42"/>
        <v>0</v>
      </c>
      <c r="N278">
        <f t="shared" ca="1" si="42"/>
        <v>0</v>
      </c>
      <c r="O278" t="str">
        <f t="shared" ca="1" si="47"/>
        <v>d:Z</v>
      </c>
      <c r="P278" t="str">
        <f t="shared" ca="1" si="48"/>
        <v>d9:Z9</v>
      </c>
    </row>
    <row r="279" spans="1:16">
      <c r="A279" t="str">
        <f t="shared" si="43"/>
        <v>08</v>
      </c>
      <c r="B279" t="str">
        <f t="shared" ca="1" si="44"/>
        <v>GRP</v>
      </c>
      <c r="C279" t="s">
        <v>230</v>
      </c>
      <c r="D279" s="12" t="s">
        <v>733</v>
      </c>
      <c r="E279">
        <f t="shared" ca="1" si="45"/>
        <v>0</v>
      </c>
      <c r="H279" t="str">
        <f t="shared" ca="1" si="46"/>
        <v>'NEO GRP '!</v>
      </c>
      <c r="I279" t="str">
        <f t="shared" ca="1" si="49"/>
        <v>'NEO GRP '!</v>
      </c>
      <c r="J279">
        <f t="shared" ref="J279:N329" ca="1" si="50">IF(IFERROR(VLOOKUP($C279,INDIRECT(J$14&amp;"D:D"),1,FALSE),0)&lt;&gt;0,J$14,0)</f>
        <v>0</v>
      </c>
      <c r="K279">
        <f t="shared" ca="1" si="50"/>
        <v>0</v>
      </c>
      <c r="L279">
        <f t="shared" ca="1" si="50"/>
        <v>0</v>
      </c>
      <c r="M279">
        <f t="shared" ca="1" si="50"/>
        <v>0</v>
      </c>
      <c r="N279">
        <f t="shared" ca="1" si="50"/>
        <v>0</v>
      </c>
      <c r="O279" t="str">
        <f t="shared" ca="1" si="47"/>
        <v>d:Z</v>
      </c>
      <c r="P279" t="str">
        <f t="shared" ca="1" si="48"/>
        <v>d9:Z9</v>
      </c>
    </row>
    <row r="280" spans="1:16">
      <c r="A280" t="str">
        <f t="shared" si="43"/>
        <v>09</v>
      </c>
      <c r="B280" t="str">
        <f t="shared" ca="1" si="44"/>
        <v>GRP</v>
      </c>
      <c r="C280" t="s">
        <v>230</v>
      </c>
      <c r="D280" s="12" t="s">
        <v>734</v>
      </c>
      <c r="E280">
        <f t="shared" ca="1" si="45"/>
        <v>0</v>
      </c>
      <c r="H280" t="str">
        <f t="shared" ca="1" si="46"/>
        <v>'NEO GRP '!</v>
      </c>
      <c r="I280" t="str">
        <f t="shared" ca="1" si="49"/>
        <v>'NEO GRP '!</v>
      </c>
      <c r="J280">
        <f t="shared" ca="1" si="50"/>
        <v>0</v>
      </c>
      <c r="K280">
        <f t="shared" ca="1" si="50"/>
        <v>0</v>
      </c>
      <c r="L280">
        <f t="shared" ca="1" si="50"/>
        <v>0</v>
      </c>
      <c r="M280">
        <f t="shared" ca="1" si="50"/>
        <v>0</v>
      </c>
      <c r="N280">
        <f t="shared" ca="1" si="50"/>
        <v>0</v>
      </c>
      <c r="O280" t="str">
        <f t="shared" ca="1" si="47"/>
        <v>d:Z</v>
      </c>
      <c r="P280" t="str">
        <f t="shared" ca="1" si="48"/>
        <v>d9:Z9</v>
      </c>
    </row>
    <row r="281" spans="1:16">
      <c r="A281" t="str">
        <f t="shared" si="43"/>
        <v>10</v>
      </c>
      <c r="B281" t="str">
        <f t="shared" ca="1" si="44"/>
        <v>GRP</v>
      </c>
      <c r="C281" t="s">
        <v>230</v>
      </c>
      <c r="D281" s="12" t="s">
        <v>735</v>
      </c>
      <c r="E281">
        <f t="shared" ca="1" si="45"/>
        <v>0</v>
      </c>
      <c r="H281" t="str">
        <f t="shared" ca="1" si="46"/>
        <v>'NEO GRP '!</v>
      </c>
      <c r="I281" t="str">
        <f t="shared" ca="1" si="49"/>
        <v>'NEO GRP '!</v>
      </c>
      <c r="J281">
        <f t="shared" ca="1" si="50"/>
        <v>0</v>
      </c>
      <c r="K281">
        <f t="shared" ca="1" si="50"/>
        <v>0</v>
      </c>
      <c r="L281">
        <f t="shared" ca="1" si="50"/>
        <v>0</v>
      </c>
      <c r="M281">
        <f t="shared" ca="1" si="50"/>
        <v>0</v>
      </c>
      <c r="N281">
        <f t="shared" ca="1" si="50"/>
        <v>0</v>
      </c>
      <c r="O281" t="str">
        <f t="shared" ca="1" si="47"/>
        <v>d:Z</v>
      </c>
      <c r="P281" t="str">
        <f t="shared" ca="1" si="48"/>
        <v>d9:Z9</v>
      </c>
    </row>
    <row r="282" spans="1:16">
      <c r="A282" t="str">
        <f t="shared" si="43"/>
        <v>11</v>
      </c>
      <c r="B282" t="str">
        <f t="shared" ca="1" si="44"/>
        <v>GRP</v>
      </c>
      <c r="C282" t="s">
        <v>230</v>
      </c>
      <c r="D282" s="12" t="s">
        <v>736</v>
      </c>
      <c r="E282">
        <f t="shared" ca="1" si="45"/>
        <v>0</v>
      </c>
      <c r="H282" t="str">
        <f t="shared" ca="1" si="46"/>
        <v>'NEO GRP '!</v>
      </c>
      <c r="I282" t="str">
        <f t="shared" ca="1" si="49"/>
        <v>'NEO GRP '!</v>
      </c>
      <c r="J282">
        <f t="shared" ca="1" si="50"/>
        <v>0</v>
      </c>
      <c r="K282">
        <f t="shared" ca="1" si="50"/>
        <v>0</v>
      </c>
      <c r="L282">
        <f t="shared" ca="1" si="50"/>
        <v>0</v>
      </c>
      <c r="M282">
        <f t="shared" ca="1" si="50"/>
        <v>0</v>
      </c>
      <c r="N282">
        <f t="shared" ca="1" si="50"/>
        <v>0</v>
      </c>
      <c r="O282" t="str">
        <f t="shared" ca="1" si="47"/>
        <v>d:Z</v>
      </c>
      <c r="P282" t="str">
        <f t="shared" ca="1" si="48"/>
        <v>d9:Z9</v>
      </c>
    </row>
    <row r="283" spans="1:16">
      <c r="A283" t="str">
        <f t="shared" si="43"/>
        <v>12</v>
      </c>
      <c r="B283" t="str">
        <f t="shared" ca="1" si="44"/>
        <v>GRP</v>
      </c>
      <c r="C283" t="s">
        <v>230</v>
      </c>
      <c r="D283" s="12" t="s">
        <v>737</v>
      </c>
      <c r="E283">
        <f t="shared" ca="1" si="45"/>
        <v>0</v>
      </c>
      <c r="H283" t="str">
        <f t="shared" ca="1" si="46"/>
        <v>'NEO GRP '!</v>
      </c>
      <c r="I283" t="str">
        <f t="shared" ca="1" si="49"/>
        <v>'NEO GRP '!</v>
      </c>
      <c r="J283">
        <f t="shared" ca="1" si="50"/>
        <v>0</v>
      </c>
      <c r="K283">
        <f t="shared" ca="1" si="50"/>
        <v>0</v>
      </c>
      <c r="L283">
        <f t="shared" ca="1" si="50"/>
        <v>0</v>
      </c>
      <c r="M283">
        <f t="shared" ca="1" si="50"/>
        <v>0</v>
      </c>
      <c r="N283">
        <f t="shared" ca="1" si="50"/>
        <v>0</v>
      </c>
      <c r="O283" t="str">
        <f t="shared" ca="1" si="47"/>
        <v>d:Z</v>
      </c>
      <c r="P283" t="str">
        <f t="shared" ca="1" si="48"/>
        <v>d9:Z9</v>
      </c>
    </row>
    <row r="284" spans="1:16">
      <c r="A284" t="str">
        <f t="shared" si="43"/>
        <v>13</v>
      </c>
      <c r="B284" t="str">
        <f t="shared" ca="1" si="44"/>
        <v>GRP</v>
      </c>
      <c r="C284" t="s">
        <v>230</v>
      </c>
      <c r="D284" s="12" t="s">
        <v>738</v>
      </c>
      <c r="E284">
        <f t="shared" ca="1" si="45"/>
        <v>0</v>
      </c>
      <c r="H284" t="str">
        <f t="shared" ca="1" si="46"/>
        <v>'NEO GRP '!</v>
      </c>
      <c r="I284" t="str">
        <f t="shared" ca="1" si="49"/>
        <v>'NEO GRP '!</v>
      </c>
      <c r="J284">
        <f t="shared" ca="1" si="50"/>
        <v>0</v>
      </c>
      <c r="K284">
        <f t="shared" ca="1" si="50"/>
        <v>0</v>
      </c>
      <c r="L284">
        <f t="shared" ca="1" si="50"/>
        <v>0</v>
      </c>
      <c r="M284">
        <f t="shared" ca="1" si="50"/>
        <v>0</v>
      </c>
      <c r="N284">
        <f t="shared" ca="1" si="50"/>
        <v>0</v>
      </c>
      <c r="O284" t="str">
        <f t="shared" ca="1" si="47"/>
        <v>d:Z</v>
      </c>
      <c r="P284" t="str">
        <f t="shared" ca="1" si="48"/>
        <v>d9:Z9</v>
      </c>
    </row>
    <row r="285" spans="1:16">
      <c r="A285" t="str">
        <f t="shared" si="43"/>
        <v>100</v>
      </c>
      <c r="B285" t="str">
        <f t="shared" ca="1" si="44"/>
        <v>GRP</v>
      </c>
      <c r="C285" t="s">
        <v>230</v>
      </c>
      <c r="D285" s="12" t="s">
        <v>739</v>
      </c>
      <c r="E285">
        <f t="shared" ca="1" si="45"/>
        <v>0</v>
      </c>
      <c r="H285" t="str">
        <f t="shared" ca="1" si="46"/>
        <v>'NEO GRP '!</v>
      </c>
      <c r="I285" t="str">
        <f t="shared" ca="1" si="49"/>
        <v>'NEO GRP '!</v>
      </c>
      <c r="J285">
        <f t="shared" ca="1" si="50"/>
        <v>0</v>
      </c>
      <c r="K285">
        <f t="shared" ca="1" si="50"/>
        <v>0</v>
      </c>
      <c r="L285">
        <f t="shared" ca="1" si="50"/>
        <v>0</v>
      </c>
      <c r="M285">
        <f t="shared" ca="1" si="50"/>
        <v>0</v>
      </c>
      <c r="N285">
        <f t="shared" ca="1" si="50"/>
        <v>0</v>
      </c>
      <c r="O285" t="str">
        <f t="shared" ca="1" si="47"/>
        <v>d:Z</v>
      </c>
      <c r="P285" t="str">
        <f t="shared" ca="1" si="48"/>
        <v>d9:Z9</v>
      </c>
    </row>
    <row r="286" spans="1:16">
      <c r="A286" t="str">
        <f t="shared" si="43"/>
        <v>01</v>
      </c>
      <c r="B286" t="str">
        <f t="shared" ca="1" si="44"/>
        <v>GRP</v>
      </c>
      <c r="C286" t="s">
        <v>231</v>
      </c>
      <c r="D286" s="12" t="s">
        <v>740</v>
      </c>
      <c r="E286">
        <f t="shared" ca="1" si="45"/>
        <v>0</v>
      </c>
      <c r="H286" t="str">
        <f t="shared" ca="1" si="46"/>
        <v>'NEO GRP '!</v>
      </c>
      <c r="I286" t="str">
        <f t="shared" ca="1" si="49"/>
        <v>'NEO GRP '!</v>
      </c>
      <c r="J286">
        <f t="shared" ca="1" si="50"/>
        <v>0</v>
      </c>
      <c r="K286">
        <f t="shared" ca="1" si="50"/>
        <v>0</v>
      </c>
      <c r="L286">
        <f t="shared" ca="1" si="50"/>
        <v>0</v>
      </c>
      <c r="M286">
        <f t="shared" ca="1" si="50"/>
        <v>0</v>
      </c>
      <c r="N286">
        <f t="shared" ca="1" si="50"/>
        <v>0</v>
      </c>
      <c r="O286" t="str">
        <f t="shared" ca="1" si="47"/>
        <v>d:Z</v>
      </c>
      <c r="P286" t="str">
        <f t="shared" ca="1" si="48"/>
        <v>d9:Z9</v>
      </c>
    </row>
    <row r="287" spans="1:16">
      <c r="A287" t="str">
        <f t="shared" si="43"/>
        <v>02</v>
      </c>
      <c r="B287" t="str">
        <f t="shared" ca="1" si="44"/>
        <v>GRP</v>
      </c>
      <c r="C287" t="s">
        <v>231</v>
      </c>
      <c r="D287" s="12" t="s">
        <v>741</v>
      </c>
      <c r="E287">
        <f t="shared" ca="1" si="45"/>
        <v>0</v>
      </c>
      <c r="H287" t="str">
        <f t="shared" ca="1" si="46"/>
        <v>'NEO GRP '!</v>
      </c>
      <c r="I287" t="str">
        <f t="shared" ca="1" si="49"/>
        <v>'NEO GRP '!</v>
      </c>
      <c r="J287">
        <f t="shared" ca="1" si="50"/>
        <v>0</v>
      </c>
      <c r="K287">
        <f t="shared" ca="1" si="50"/>
        <v>0</v>
      </c>
      <c r="L287">
        <f t="shared" ca="1" si="50"/>
        <v>0</v>
      </c>
      <c r="M287">
        <f t="shared" ca="1" si="50"/>
        <v>0</v>
      </c>
      <c r="N287">
        <f t="shared" ca="1" si="50"/>
        <v>0</v>
      </c>
      <c r="O287" t="str">
        <f t="shared" ca="1" si="47"/>
        <v>d:Z</v>
      </c>
      <c r="P287" t="str">
        <f t="shared" ca="1" si="48"/>
        <v>d9:Z9</v>
      </c>
    </row>
    <row r="288" spans="1:16">
      <c r="A288" t="str">
        <f t="shared" si="43"/>
        <v>03</v>
      </c>
      <c r="B288" t="str">
        <f t="shared" ca="1" si="44"/>
        <v>GRP</v>
      </c>
      <c r="C288" t="s">
        <v>231</v>
      </c>
      <c r="D288" s="12" t="s">
        <v>742</v>
      </c>
      <c r="E288">
        <f t="shared" ca="1" si="45"/>
        <v>0</v>
      </c>
      <c r="H288" t="str">
        <f t="shared" ca="1" si="46"/>
        <v>'NEO GRP '!</v>
      </c>
      <c r="I288" t="str">
        <f t="shared" ca="1" si="49"/>
        <v>'NEO GRP '!</v>
      </c>
      <c r="J288">
        <f t="shared" ca="1" si="50"/>
        <v>0</v>
      </c>
      <c r="K288">
        <f t="shared" ca="1" si="50"/>
        <v>0</v>
      </c>
      <c r="L288">
        <f t="shared" ca="1" si="50"/>
        <v>0</v>
      </c>
      <c r="M288">
        <f t="shared" ca="1" si="50"/>
        <v>0</v>
      </c>
      <c r="N288">
        <f t="shared" ca="1" si="50"/>
        <v>0</v>
      </c>
      <c r="O288" t="str">
        <f t="shared" ca="1" si="47"/>
        <v>d:Z</v>
      </c>
      <c r="P288" t="str">
        <f t="shared" ca="1" si="48"/>
        <v>d9:Z9</v>
      </c>
    </row>
    <row r="289" spans="1:16">
      <c r="A289" t="str">
        <f t="shared" si="43"/>
        <v>04</v>
      </c>
      <c r="B289" t="str">
        <f t="shared" ca="1" si="44"/>
        <v>GRP</v>
      </c>
      <c r="C289" t="s">
        <v>231</v>
      </c>
      <c r="D289" s="12" t="s">
        <v>743</v>
      </c>
      <c r="E289">
        <f t="shared" ca="1" si="45"/>
        <v>0</v>
      </c>
      <c r="H289" t="str">
        <f t="shared" ca="1" si="46"/>
        <v>'NEO GRP '!</v>
      </c>
      <c r="I289" t="str">
        <f t="shared" ca="1" si="49"/>
        <v>'NEO GRP '!</v>
      </c>
      <c r="J289">
        <f t="shared" ca="1" si="50"/>
        <v>0</v>
      </c>
      <c r="K289">
        <f t="shared" ca="1" si="50"/>
        <v>0</v>
      </c>
      <c r="L289">
        <f t="shared" ca="1" si="50"/>
        <v>0</v>
      </c>
      <c r="M289">
        <f t="shared" ca="1" si="50"/>
        <v>0</v>
      </c>
      <c r="N289">
        <f t="shared" ca="1" si="50"/>
        <v>0</v>
      </c>
      <c r="O289" t="str">
        <f t="shared" ca="1" si="47"/>
        <v>d:Z</v>
      </c>
      <c r="P289" t="str">
        <f t="shared" ca="1" si="48"/>
        <v>d9:Z9</v>
      </c>
    </row>
    <row r="290" spans="1:16">
      <c r="A290" t="str">
        <f t="shared" si="43"/>
        <v>05</v>
      </c>
      <c r="B290" t="str">
        <f t="shared" ca="1" si="44"/>
        <v>GRP</v>
      </c>
      <c r="C290" t="s">
        <v>231</v>
      </c>
      <c r="D290" s="12" t="s">
        <v>744</v>
      </c>
      <c r="E290">
        <f t="shared" ca="1" si="45"/>
        <v>0</v>
      </c>
      <c r="H290" t="str">
        <f t="shared" ca="1" si="46"/>
        <v>'NEO GRP '!</v>
      </c>
      <c r="I290" t="str">
        <f t="shared" ca="1" si="49"/>
        <v>'NEO GRP '!</v>
      </c>
      <c r="J290">
        <f t="shared" ca="1" si="50"/>
        <v>0</v>
      </c>
      <c r="K290">
        <f t="shared" ca="1" si="50"/>
        <v>0</v>
      </c>
      <c r="L290">
        <f t="shared" ca="1" si="50"/>
        <v>0</v>
      </c>
      <c r="M290">
        <f t="shared" ca="1" si="50"/>
        <v>0</v>
      </c>
      <c r="N290">
        <f t="shared" ca="1" si="50"/>
        <v>0</v>
      </c>
      <c r="O290" t="str">
        <f t="shared" ca="1" si="47"/>
        <v>d:Z</v>
      </c>
      <c r="P290" t="str">
        <f t="shared" ca="1" si="48"/>
        <v>d9:Z9</v>
      </c>
    </row>
    <row r="291" spans="1:16">
      <c r="A291" t="str">
        <f t="shared" si="43"/>
        <v>06</v>
      </c>
      <c r="B291" t="str">
        <f t="shared" ca="1" si="44"/>
        <v>GRP</v>
      </c>
      <c r="C291" t="s">
        <v>231</v>
      </c>
      <c r="D291" s="12" t="s">
        <v>745</v>
      </c>
      <c r="E291">
        <f t="shared" ca="1" si="45"/>
        <v>0</v>
      </c>
      <c r="H291" t="str">
        <f t="shared" ca="1" si="46"/>
        <v>'NEO GRP '!</v>
      </c>
      <c r="I291" t="str">
        <f t="shared" ca="1" si="49"/>
        <v>'NEO GRP '!</v>
      </c>
      <c r="J291">
        <f t="shared" ca="1" si="50"/>
        <v>0</v>
      </c>
      <c r="K291">
        <f t="shared" ca="1" si="50"/>
        <v>0</v>
      </c>
      <c r="L291">
        <f t="shared" ca="1" si="50"/>
        <v>0</v>
      </c>
      <c r="M291">
        <f t="shared" ca="1" si="50"/>
        <v>0</v>
      </c>
      <c r="N291">
        <f t="shared" ca="1" si="50"/>
        <v>0</v>
      </c>
      <c r="O291" t="str">
        <f t="shared" ca="1" si="47"/>
        <v>d:Z</v>
      </c>
      <c r="P291" t="str">
        <f t="shared" ca="1" si="48"/>
        <v>d9:Z9</v>
      </c>
    </row>
    <row r="292" spans="1:16">
      <c r="A292" t="str">
        <f t="shared" si="43"/>
        <v>07</v>
      </c>
      <c r="B292" t="str">
        <f t="shared" ca="1" si="44"/>
        <v>GRP</v>
      </c>
      <c r="C292" t="s">
        <v>231</v>
      </c>
      <c r="D292" s="12" t="s">
        <v>746</v>
      </c>
      <c r="E292">
        <f t="shared" ca="1" si="45"/>
        <v>0</v>
      </c>
      <c r="H292" t="str">
        <f t="shared" ca="1" si="46"/>
        <v>'NEO GRP '!</v>
      </c>
      <c r="I292" t="str">
        <f t="shared" ca="1" si="49"/>
        <v>'NEO GRP '!</v>
      </c>
      <c r="J292">
        <f t="shared" ca="1" si="50"/>
        <v>0</v>
      </c>
      <c r="K292">
        <f t="shared" ca="1" si="50"/>
        <v>0</v>
      </c>
      <c r="L292">
        <f t="shared" ca="1" si="50"/>
        <v>0</v>
      </c>
      <c r="M292">
        <f t="shared" ca="1" si="50"/>
        <v>0</v>
      </c>
      <c r="N292">
        <f t="shared" ca="1" si="50"/>
        <v>0</v>
      </c>
      <c r="O292" t="str">
        <f t="shared" ca="1" si="47"/>
        <v>d:Z</v>
      </c>
      <c r="P292" t="str">
        <f t="shared" ca="1" si="48"/>
        <v>d9:Z9</v>
      </c>
    </row>
    <row r="293" spans="1:16">
      <c r="A293" t="str">
        <f t="shared" si="43"/>
        <v>08</v>
      </c>
      <c r="B293" t="str">
        <f t="shared" ca="1" si="44"/>
        <v>GRP</v>
      </c>
      <c r="C293" t="s">
        <v>231</v>
      </c>
      <c r="D293" s="12" t="s">
        <v>747</v>
      </c>
      <c r="E293">
        <f t="shared" ca="1" si="45"/>
        <v>0</v>
      </c>
      <c r="H293" t="str">
        <f t="shared" ca="1" si="46"/>
        <v>'NEO GRP '!</v>
      </c>
      <c r="I293" t="str">
        <f t="shared" ca="1" si="49"/>
        <v>'NEO GRP '!</v>
      </c>
      <c r="J293">
        <f t="shared" ca="1" si="50"/>
        <v>0</v>
      </c>
      <c r="K293">
        <f t="shared" ca="1" si="50"/>
        <v>0</v>
      </c>
      <c r="L293">
        <f t="shared" ca="1" si="50"/>
        <v>0</v>
      </c>
      <c r="M293">
        <f t="shared" ca="1" si="50"/>
        <v>0</v>
      </c>
      <c r="N293">
        <f t="shared" ca="1" si="50"/>
        <v>0</v>
      </c>
      <c r="O293" t="str">
        <f t="shared" ca="1" si="47"/>
        <v>d:Z</v>
      </c>
      <c r="P293" t="str">
        <f t="shared" ca="1" si="48"/>
        <v>d9:Z9</v>
      </c>
    </row>
    <row r="294" spans="1:16">
      <c r="A294" t="str">
        <f t="shared" si="43"/>
        <v>09</v>
      </c>
      <c r="B294" t="str">
        <f t="shared" ca="1" si="44"/>
        <v>GRP</v>
      </c>
      <c r="C294" t="s">
        <v>231</v>
      </c>
      <c r="D294" s="12" t="s">
        <v>748</v>
      </c>
      <c r="E294">
        <f t="shared" ca="1" si="45"/>
        <v>0</v>
      </c>
      <c r="H294" t="str">
        <f t="shared" ca="1" si="46"/>
        <v>'NEO GRP '!</v>
      </c>
      <c r="I294" t="str">
        <f t="shared" ca="1" si="49"/>
        <v>'NEO GRP '!</v>
      </c>
      <c r="J294">
        <f t="shared" ca="1" si="50"/>
        <v>0</v>
      </c>
      <c r="K294">
        <f t="shared" ca="1" si="50"/>
        <v>0</v>
      </c>
      <c r="L294">
        <f t="shared" ca="1" si="50"/>
        <v>0</v>
      </c>
      <c r="M294">
        <f t="shared" ca="1" si="50"/>
        <v>0</v>
      </c>
      <c r="N294">
        <f t="shared" ca="1" si="50"/>
        <v>0</v>
      </c>
      <c r="O294" t="str">
        <f t="shared" ca="1" si="47"/>
        <v>d:Z</v>
      </c>
      <c r="P294" t="str">
        <f t="shared" ca="1" si="48"/>
        <v>d9:Z9</v>
      </c>
    </row>
    <row r="295" spans="1:16">
      <c r="A295" t="str">
        <f t="shared" si="43"/>
        <v>10</v>
      </c>
      <c r="B295" t="str">
        <f t="shared" ca="1" si="44"/>
        <v>GRP</v>
      </c>
      <c r="C295" t="s">
        <v>231</v>
      </c>
      <c r="D295" s="12" t="s">
        <v>749</v>
      </c>
      <c r="E295">
        <f t="shared" ca="1" si="45"/>
        <v>0</v>
      </c>
      <c r="H295" t="str">
        <f t="shared" ca="1" si="46"/>
        <v>'NEO GRP '!</v>
      </c>
      <c r="I295" t="str">
        <f t="shared" ca="1" si="49"/>
        <v>'NEO GRP '!</v>
      </c>
      <c r="J295">
        <f t="shared" ca="1" si="50"/>
        <v>0</v>
      </c>
      <c r="K295">
        <f t="shared" ca="1" si="50"/>
        <v>0</v>
      </c>
      <c r="L295">
        <f t="shared" ca="1" si="50"/>
        <v>0</v>
      </c>
      <c r="M295">
        <f t="shared" ca="1" si="50"/>
        <v>0</v>
      </c>
      <c r="N295">
        <f t="shared" ca="1" si="50"/>
        <v>0</v>
      </c>
      <c r="O295" t="str">
        <f t="shared" ca="1" si="47"/>
        <v>d:Z</v>
      </c>
      <c r="P295" t="str">
        <f t="shared" ca="1" si="48"/>
        <v>d9:Z9</v>
      </c>
    </row>
    <row r="296" spans="1:16">
      <c r="A296" t="str">
        <f t="shared" si="43"/>
        <v>11</v>
      </c>
      <c r="B296" t="str">
        <f t="shared" ca="1" si="44"/>
        <v>GRP</v>
      </c>
      <c r="C296" t="s">
        <v>231</v>
      </c>
      <c r="D296" s="12" t="s">
        <v>750</v>
      </c>
      <c r="E296">
        <f t="shared" ca="1" si="45"/>
        <v>0</v>
      </c>
      <c r="H296" t="str">
        <f t="shared" ca="1" si="46"/>
        <v>'NEO GRP '!</v>
      </c>
      <c r="I296" t="str">
        <f t="shared" ca="1" si="49"/>
        <v>'NEO GRP '!</v>
      </c>
      <c r="J296">
        <f t="shared" ca="1" si="50"/>
        <v>0</v>
      </c>
      <c r="K296">
        <f t="shared" ca="1" si="50"/>
        <v>0</v>
      </c>
      <c r="L296">
        <f t="shared" ca="1" si="50"/>
        <v>0</v>
      </c>
      <c r="M296">
        <f t="shared" ca="1" si="50"/>
        <v>0</v>
      </c>
      <c r="N296">
        <f t="shared" ca="1" si="50"/>
        <v>0</v>
      </c>
      <c r="O296" t="str">
        <f t="shared" ca="1" si="47"/>
        <v>d:Z</v>
      </c>
      <c r="P296" t="str">
        <f t="shared" ca="1" si="48"/>
        <v>d9:Z9</v>
      </c>
    </row>
    <row r="297" spans="1:16">
      <c r="A297" t="str">
        <f t="shared" si="43"/>
        <v>12</v>
      </c>
      <c r="B297" t="str">
        <f t="shared" ca="1" si="44"/>
        <v>GRP</v>
      </c>
      <c r="C297" t="s">
        <v>231</v>
      </c>
      <c r="D297" s="12" t="s">
        <v>751</v>
      </c>
      <c r="E297">
        <f t="shared" ca="1" si="45"/>
        <v>0</v>
      </c>
      <c r="H297" t="str">
        <f t="shared" ca="1" si="46"/>
        <v>'NEO GRP '!</v>
      </c>
      <c r="I297" t="str">
        <f t="shared" ca="1" si="49"/>
        <v>'NEO GRP '!</v>
      </c>
      <c r="J297">
        <f t="shared" ca="1" si="50"/>
        <v>0</v>
      </c>
      <c r="K297">
        <f t="shared" ca="1" si="50"/>
        <v>0</v>
      </c>
      <c r="L297">
        <f t="shared" ca="1" si="50"/>
        <v>0</v>
      </c>
      <c r="M297">
        <f t="shared" ca="1" si="50"/>
        <v>0</v>
      </c>
      <c r="N297">
        <f t="shared" ca="1" si="50"/>
        <v>0</v>
      </c>
      <c r="O297" t="str">
        <f t="shared" ca="1" si="47"/>
        <v>d:Z</v>
      </c>
      <c r="P297" t="str">
        <f t="shared" ca="1" si="48"/>
        <v>d9:Z9</v>
      </c>
    </row>
    <row r="298" spans="1:16">
      <c r="A298" t="str">
        <f t="shared" si="43"/>
        <v>13</v>
      </c>
      <c r="B298" t="str">
        <f t="shared" ca="1" si="44"/>
        <v>GRP</v>
      </c>
      <c r="C298" t="s">
        <v>231</v>
      </c>
      <c r="D298" s="12" t="s">
        <v>752</v>
      </c>
      <c r="E298">
        <f t="shared" ca="1" si="45"/>
        <v>0</v>
      </c>
      <c r="H298" t="str">
        <f t="shared" ca="1" si="46"/>
        <v>'NEO GRP '!</v>
      </c>
      <c r="I298" t="str">
        <f t="shared" ca="1" si="49"/>
        <v>'NEO GRP '!</v>
      </c>
      <c r="J298">
        <f t="shared" ca="1" si="50"/>
        <v>0</v>
      </c>
      <c r="K298">
        <f t="shared" ca="1" si="50"/>
        <v>0</v>
      </c>
      <c r="L298">
        <f t="shared" ca="1" si="50"/>
        <v>0</v>
      </c>
      <c r="M298">
        <f t="shared" ca="1" si="50"/>
        <v>0</v>
      </c>
      <c r="N298">
        <f t="shared" ca="1" si="50"/>
        <v>0</v>
      </c>
      <c r="O298" t="str">
        <f t="shared" ca="1" si="47"/>
        <v>d:Z</v>
      </c>
      <c r="P298" t="str">
        <f t="shared" ca="1" si="48"/>
        <v>d9:Z9</v>
      </c>
    </row>
    <row r="299" spans="1:16">
      <c r="A299" t="str">
        <f t="shared" si="43"/>
        <v>100</v>
      </c>
      <c r="B299" t="str">
        <f t="shared" ca="1" si="44"/>
        <v>GRP</v>
      </c>
      <c r="C299" t="s">
        <v>231</v>
      </c>
      <c r="D299" s="12" t="s">
        <v>753</v>
      </c>
      <c r="E299">
        <f t="shared" ca="1" si="45"/>
        <v>0</v>
      </c>
      <c r="H299" t="str">
        <f t="shared" ca="1" si="46"/>
        <v>'NEO GRP '!</v>
      </c>
      <c r="I299" t="str">
        <f t="shared" ca="1" si="49"/>
        <v>'NEO GRP '!</v>
      </c>
      <c r="J299">
        <f t="shared" ca="1" si="50"/>
        <v>0</v>
      </c>
      <c r="K299">
        <f t="shared" ca="1" si="50"/>
        <v>0</v>
      </c>
      <c r="L299">
        <f t="shared" ca="1" si="50"/>
        <v>0</v>
      </c>
      <c r="M299">
        <f t="shared" ca="1" si="50"/>
        <v>0</v>
      </c>
      <c r="N299">
        <f t="shared" ca="1" si="50"/>
        <v>0</v>
      </c>
      <c r="O299" t="str">
        <f t="shared" ca="1" si="47"/>
        <v>d:Z</v>
      </c>
      <c r="P299" t="str">
        <f t="shared" ca="1" si="48"/>
        <v>d9:Z9</v>
      </c>
    </row>
    <row r="300" spans="1:16">
      <c r="A300" t="str">
        <f t="shared" si="43"/>
        <v>01</v>
      </c>
      <c r="B300" t="str">
        <f t="shared" ca="1" si="44"/>
        <v>GRP</v>
      </c>
      <c r="C300" t="s">
        <v>232</v>
      </c>
      <c r="D300" s="12" t="s">
        <v>754</v>
      </c>
      <c r="E300">
        <f t="shared" ca="1" si="45"/>
        <v>0</v>
      </c>
      <c r="H300" t="str">
        <f t="shared" ca="1" si="46"/>
        <v>'NEO GRP '!</v>
      </c>
      <c r="I300" t="str">
        <f t="shared" ca="1" si="49"/>
        <v>'NEO GRP '!</v>
      </c>
      <c r="J300">
        <f t="shared" ca="1" si="50"/>
        <v>0</v>
      </c>
      <c r="K300">
        <f t="shared" ca="1" si="50"/>
        <v>0</v>
      </c>
      <c r="L300">
        <f t="shared" ca="1" si="50"/>
        <v>0</v>
      </c>
      <c r="M300">
        <f t="shared" ca="1" si="50"/>
        <v>0</v>
      </c>
      <c r="N300">
        <f t="shared" ca="1" si="50"/>
        <v>0</v>
      </c>
      <c r="O300" t="str">
        <f t="shared" ca="1" si="47"/>
        <v>d:Z</v>
      </c>
      <c r="P300" t="str">
        <f t="shared" ca="1" si="48"/>
        <v>d9:Z9</v>
      </c>
    </row>
    <row r="301" spans="1:16">
      <c r="A301" t="str">
        <f t="shared" si="43"/>
        <v>02</v>
      </c>
      <c r="B301" t="str">
        <f t="shared" ca="1" si="44"/>
        <v>GRP</v>
      </c>
      <c r="C301" t="s">
        <v>232</v>
      </c>
      <c r="D301" s="12" t="s">
        <v>755</v>
      </c>
      <c r="E301">
        <f t="shared" ca="1" si="45"/>
        <v>0</v>
      </c>
      <c r="H301" t="str">
        <f t="shared" ca="1" si="46"/>
        <v>'NEO GRP '!</v>
      </c>
      <c r="I301" t="str">
        <f t="shared" ca="1" si="49"/>
        <v>'NEO GRP '!</v>
      </c>
      <c r="J301">
        <f t="shared" ca="1" si="50"/>
        <v>0</v>
      </c>
      <c r="K301">
        <f t="shared" ca="1" si="50"/>
        <v>0</v>
      </c>
      <c r="L301">
        <f t="shared" ca="1" si="50"/>
        <v>0</v>
      </c>
      <c r="M301">
        <f t="shared" ca="1" si="50"/>
        <v>0</v>
      </c>
      <c r="N301">
        <f t="shared" ca="1" si="50"/>
        <v>0</v>
      </c>
      <c r="O301" t="str">
        <f t="shared" ca="1" si="47"/>
        <v>d:Z</v>
      </c>
      <c r="P301" t="str">
        <f t="shared" ca="1" si="48"/>
        <v>d9:Z9</v>
      </c>
    </row>
    <row r="302" spans="1:16">
      <c r="A302" t="str">
        <f t="shared" si="43"/>
        <v>03</v>
      </c>
      <c r="B302" t="str">
        <f t="shared" ca="1" si="44"/>
        <v>GRP</v>
      </c>
      <c r="C302" t="s">
        <v>232</v>
      </c>
      <c r="D302" s="12" t="s">
        <v>756</v>
      </c>
      <c r="E302">
        <f t="shared" ca="1" si="45"/>
        <v>0</v>
      </c>
      <c r="H302" t="str">
        <f t="shared" ca="1" si="46"/>
        <v>'NEO GRP '!</v>
      </c>
      <c r="I302" t="str">
        <f t="shared" ca="1" si="49"/>
        <v>'NEO GRP '!</v>
      </c>
      <c r="J302">
        <f t="shared" ca="1" si="50"/>
        <v>0</v>
      </c>
      <c r="K302">
        <f t="shared" ca="1" si="50"/>
        <v>0</v>
      </c>
      <c r="L302">
        <f t="shared" ca="1" si="50"/>
        <v>0</v>
      </c>
      <c r="M302">
        <f t="shared" ca="1" si="50"/>
        <v>0</v>
      </c>
      <c r="N302">
        <f t="shared" ca="1" si="50"/>
        <v>0</v>
      </c>
      <c r="O302" t="str">
        <f t="shared" ca="1" si="47"/>
        <v>d:Z</v>
      </c>
      <c r="P302" t="str">
        <f t="shared" ca="1" si="48"/>
        <v>d9:Z9</v>
      </c>
    </row>
    <row r="303" spans="1:16">
      <c r="A303" t="str">
        <f t="shared" si="43"/>
        <v>04</v>
      </c>
      <c r="B303" t="str">
        <f t="shared" ca="1" si="44"/>
        <v>GRP</v>
      </c>
      <c r="C303" t="s">
        <v>232</v>
      </c>
      <c r="D303" s="12" t="s">
        <v>757</v>
      </c>
      <c r="E303">
        <f t="shared" ca="1" si="45"/>
        <v>0</v>
      </c>
      <c r="H303" t="str">
        <f t="shared" ca="1" si="46"/>
        <v>'NEO GRP '!</v>
      </c>
      <c r="I303" t="str">
        <f t="shared" ca="1" si="49"/>
        <v>'NEO GRP '!</v>
      </c>
      <c r="J303">
        <f t="shared" ca="1" si="50"/>
        <v>0</v>
      </c>
      <c r="K303">
        <f t="shared" ca="1" si="50"/>
        <v>0</v>
      </c>
      <c r="L303">
        <f t="shared" ca="1" si="50"/>
        <v>0</v>
      </c>
      <c r="M303">
        <f t="shared" ca="1" si="50"/>
        <v>0</v>
      </c>
      <c r="N303">
        <f t="shared" ca="1" si="50"/>
        <v>0</v>
      </c>
      <c r="O303" t="str">
        <f t="shared" ca="1" si="47"/>
        <v>d:Z</v>
      </c>
      <c r="P303" t="str">
        <f t="shared" ca="1" si="48"/>
        <v>d9:Z9</v>
      </c>
    </row>
    <row r="304" spans="1:16">
      <c r="A304" t="str">
        <f t="shared" si="43"/>
        <v>05</v>
      </c>
      <c r="B304" t="str">
        <f t="shared" ca="1" si="44"/>
        <v>GRP</v>
      </c>
      <c r="C304" t="s">
        <v>232</v>
      </c>
      <c r="D304" s="12" t="s">
        <v>758</v>
      </c>
      <c r="E304">
        <f t="shared" ca="1" si="45"/>
        <v>0</v>
      </c>
      <c r="H304" t="str">
        <f t="shared" ca="1" si="46"/>
        <v>'NEO GRP '!</v>
      </c>
      <c r="I304" t="str">
        <f t="shared" ca="1" si="49"/>
        <v>'NEO GRP '!</v>
      </c>
      <c r="J304">
        <f t="shared" ca="1" si="50"/>
        <v>0</v>
      </c>
      <c r="K304">
        <f t="shared" ca="1" si="50"/>
        <v>0</v>
      </c>
      <c r="L304">
        <f t="shared" ca="1" si="50"/>
        <v>0</v>
      </c>
      <c r="M304">
        <f t="shared" ca="1" si="50"/>
        <v>0</v>
      </c>
      <c r="N304">
        <f t="shared" ca="1" si="50"/>
        <v>0</v>
      </c>
      <c r="O304" t="str">
        <f t="shared" ca="1" si="47"/>
        <v>d:Z</v>
      </c>
      <c r="P304" t="str">
        <f t="shared" ca="1" si="48"/>
        <v>d9:Z9</v>
      </c>
    </row>
    <row r="305" spans="1:16">
      <c r="A305" t="str">
        <f t="shared" si="43"/>
        <v>06</v>
      </c>
      <c r="B305" t="str">
        <f t="shared" ca="1" si="44"/>
        <v>GRP</v>
      </c>
      <c r="C305" t="s">
        <v>232</v>
      </c>
      <c r="D305" s="12" t="s">
        <v>759</v>
      </c>
      <c r="E305">
        <f t="shared" ca="1" si="45"/>
        <v>0</v>
      </c>
      <c r="H305" t="str">
        <f t="shared" ca="1" si="46"/>
        <v>'NEO GRP '!</v>
      </c>
      <c r="I305" t="str">
        <f t="shared" ca="1" si="49"/>
        <v>'NEO GRP '!</v>
      </c>
      <c r="J305">
        <f t="shared" ca="1" si="50"/>
        <v>0</v>
      </c>
      <c r="K305">
        <f t="shared" ca="1" si="50"/>
        <v>0</v>
      </c>
      <c r="L305">
        <f t="shared" ca="1" si="50"/>
        <v>0</v>
      </c>
      <c r="M305">
        <f t="shared" ca="1" si="50"/>
        <v>0</v>
      </c>
      <c r="N305">
        <f t="shared" ca="1" si="50"/>
        <v>0</v>
      </c>
      <c r="O305" t="str">
        <f t="shared" ca="1" si="47"/>
        <v>d:Z</v>
      </c>
      <c r="P305" t="str">
        <f t="shared" ca="1" si="48"/>
        <v>d9:Z9</v>
      </c>
    </row>
    <row r="306" spans="1:16">
      <c r="A306" t="str">
        <f t="shared" si="43"/>
        <v>07</v>
      </c>
      <c r="B306" t="str">
        <f t="shared" ca="1" si="44"/>
        <v>GRP</v>
      </c>
      <c r="C306" t="s">
        <v>232</v>
      </c>
      <c r="D306" s="12" t="s">
        <v>760</v>
      </c>
      <c r="E306">
        <f t="shared" ca="1" si="45"/>
        <v>0</v>
      </c>
      <c r="H306" t="str">
        <f t="shared" ca="1" si="46"/>
        <v>'NEO GRP '!</v>
      </c>
      <c r="I306" t="str">
        <f t="shared" ca="1" si="49"/>
        <v>'NEO GRP '!</v>
      </c>
      <c r="J306">
        <f t="shared" ca="1" si="50"/>
        <v>0</v>
      </c>
      <c r="K306">
        <f t="shared" ca="1" si="50"/>
        <v>0</v>
      </c>
      <c r="L306">
        <f t="shared" ca="1" si="50"/>
        <v>0</v>
      </c>
      <c r="M306">
        <f t="shared" ca="1" si="50"/>
        <v>0</v>
      </c>
      <c r="N306">
        <f t="shared" ca="1" si="50"/>
        <v>0</v>
      </c>
      <c r="O306" t="str">
        <f t="shared" ca="1" si="47"/>
        <v>d:Z</v>
      </c>
      <c r="P306" t="str">
        <f t="shared" ca="1" si="48"/>
        <v>d9:Z9</v>
      </c>
    </row>
    <row r="307" spans="1:16">
      <c r="A307" t="str">
        <f t="shared" si="43"/>
        <v>08</v>
      </c>
      <c r="B307" t="str">
        <f t="shared" ca="1" si="44"/>
        <v>GRP</v>
      </c>
      <c r="C307" t="s">
        <v>232</v>
      </c>
      <c r="D307" s="12" t="s">
        <v>761</v>
      </c>
      <c r="E307">
        <f t="shared" ca="1" si="45"/>
        <v>0</v>
      </c>
      <c r="H307" t="str">
        <f t="shared" ca="1" si="46"/>
        <v>'NEO GRP '!</v>
      </c>
      <c r="I307" t="str">
        <f t="shared" ca="1" si="49"/>
        <v>'NEO GRP '!</v>
      </c>
      <c r="J307">
        <f t="shared" ca="1" si="50"/>
        <v>0</v>
      </c>
      <c r="K307">
        <f t="shared" ca="1" si="50"/>
        <v>0</v>
      </c>
      <c r="L307">
        <f t="shared" ca="1" si="50"/>
        <v>0</v>
      </c>
      <c r="M307">
        <f t="shared" ca="1" si="50"/>
        <v>0</v>
      </c>
      <c r="N307">
        <f t="shared" ca="1" si="50"/>
        <v>0</v>
      </c>
      <c r="O307" t="str">
        <f t="shared" ca="1" si="47"/>
        <v>d:Z</v>
      </c>
      <c r="P307" t="str">
        <f t="shared" ca="1" si="48"/>
        <v>d9:Z9</v>
      </c>
    </row>
    <row r="308" spans="1:16">
      <c r="A308" t="str">
        <f t="shared" si="43"/>
        <v>09</v>
      </c>
      <c r="B308" t="str">
        <f t="shared" ca="1" si="44"/>
        <v>GRP</v>
      </c>
      <c r="C308" t="s">
        <v>232</v>
      </c>
      <c r="D308" s="12" t="s">
        <v>762</v>
      </c>
      <c r="E308">
        <f t="shared" ca="1" si="45"/>
        <v>0</v>
      </c>
      <c r="H308" t="str">
        <f t="shared" ca="1" si="46"/>
        <v>'NEO GRP '!</v>
      </c>
      <c r="I308" t="str">
        <f t="shared" ca="1" si="49"/>
        <v>'NEO GRP '!</v>
      </c>
      <c r="J308">
        <f t="shared" ca="1" si="50"/>
        <v>0</v>
      </c>
      <c r="K308">
        <f t="shared" ca="1" si="50"/>
        <v>0</v>
      </c>
      <c r="L308">
        <f t="shared" ca="1" si="50"/>
        <v>0</v>
      </c>
      <c r="M308">
        <f t="shared" ca="1" si="50"/>
        <v>0</v>
      </c>
      <c r="N308">
        <f t="shared" ca="1" si="50"/>
        <v>0</v>
      </c>
      <c r="O308" t="str">
        <f t="shared" ca="1" si="47"/>
        <v>d:Z</v>
      </c>
      <c r="P308" t="str">
        <f t="shared" ca="1" si="48"/>
        <v>d9:Z9</v>
      </c>
    </row>
    <row r="309" spans="1:16">
      <c r="A309" t="str">
        <f t="shared" si="43"/>
        <v>10</v>
      </c>
      <c r="B309" t="str">
        <f t="shared" ca="1" si="44"/>
        <v>GRP</v>
      </c>
      <c r="C309" t="s">
        <v>232</v>
      </c>
      <c r="D309" s="12" t="s">
        <v>763</v>
      </c>
      <c r="E309">
        <f t="shared" ca="1" si="45"/>
        <v>0</v>
      </c>
      <c r="H309" t="str">
        <f t="shared" ca="1" si="46"/>
        <v>'NEO GRP '!</v>
      </c>
      <c r="I309" t="str">
        <f t="shared" ca="1" si="49"/>
        <v>'NEO GRP '!</v>
      </c>
      <c r="J309">
        <f t="shared" ca="1" si="50"/>
        <v>0</v>
      </c>
      <c r="K309">
        <f t="shared" ca="1" si="50"/>
        <v>0</v>
      </c>
      <c r="L309">
        <f t="shared" ca="1" si="50"/>
        <v>0</v>
      </c>
      <c r="M309">
        <f t="shared" ca="1" si="50"/>
        <v>0</v>
      </c>
      <c r="N309">
        <f t="shared" ca="1" si="50"/>
        <v>0</v>
      </c>
      <c r="O309" t="str">
        <f t="shared" ca="1" si="47"/>
        <v>d:Z</v>
      </c>
      <c r="P309" t="str">
        <f t="shared" ca="1" si="48"/>
        <v>d9:Z9</v>
      </c>
    </row>
    <row r="310" spans="1:16">
      <c r="A310" t="str">
        <f t="shared" si="43"/>
        <v>11</v>
      </c>
      <c r="B310" t="str">
        <f t="shared" ca="1" si="44"/>
        <v>GRP</v>
      </c>
      <c r="C310" t="s">
        <v>232</v>
      </c>
      <c r="D310" s="12" t="s">
        <v>764</v>
      </c>
      <c r="E310">
        <f t="shared" ca="1" si="45"/>
        <v>0</v>
      </c>
      <c r="H310" t="str">
        <f t="shared" ca="1" si="46"/>
        <v>'NEO GRP '!</v>
      </c>
      <c r="I310" t="str">
        <f t="shared" ca="1" si="49"/>
        <v>'NEO GRP '!</v>
      </c>
      <c r="J310">
        <f t="shared" ca="1" si="50"/>
        <v>0</v>
      </c>
      <c r="K310">
        <f t="shared" ca="1" si="50"/>
        <v>0</v>
      </c>
      <c r="L310">
        <f t="shared" ca="1" si="50"/>
        <v>0</v>
      </c>
      <c r="M310">
        <f t="shared" ca="1" si="50"/>
        <v>0</v>
      </c>
      <c r="N310">
        <f t="shared" ca="1" si="50"/>
        <v>0</v>
      </c>
      <c r="O310" t="str">
        <f t="shared" ca="1" si="47"/>
        <v>d:Z</v>
      </c>
      <c r="P310" t="str">
        <f t="shared" ca="1" si="48"/>
        <v>d9:Z9</v>
      </c>
    </row>
    <row r="311" spans="1:16">
      <c r="A311" t="str">
        <f t="shared" si="43"/>
        <v>12</v>
      </c>
      <c r="B311" t="str">
        <f t="shared" ca="1" si="44"/>
        <v>GRP</v>
      </c>
      <c r="C311" t="s">
        <v>232</v>
      </c>
      <c r="D311" s="12" t="s">
        <v>765</v>
      </c>
      <c r="E311">
        <f t="shared" ca="1" si="45"/>
        <v>0</v>
      </c>
      <c r="H311" t="str">
        <f t="shared" ca="1" si="46"/>
        <v>'NEO GRP '!</v>
      </c>
      <c r="I311" t="str">
        <f t="shared" ca="1" si="49"/>
        <v>'NEO GRP '!</v>
      </c>
      <c r="J311">
        <f t="shared" ca="1" si="50"/>
        <v>0</v>
      </c>
      <c r="K311">
        <f t="shared" ca="1" si="50"/>
        <v>0</v>
      </c>
      <c r="L311">
        <f t="shared" ca="1" si="50"/>
        <v>0</v>
      </c>
      <c r="M311">
        <f t="shared" ca="1" si="50"/>
        <v>0</v>
      </c>
      <c r="N311">
        <f t="shared" ca="1" si="50"/>
        <v>0</v>
      </c>
      <c r="O311" t="str">
        <f t="shared" ca="1" si="47"/>
        <v>d:Z</v>
      </c>
      <c r="P311" t="str">
        <f t="shared" ca="1" si="48"/>
        <v>d9:Z9</v>
      </c>
    </row>
    <row r="312" spans="1:16">
      <c r="A312" t="str">
        <f t="shared" si="43"/>
        <v>13</v>
      </c>
      <c r="B312" t="str">
        <f t="shared" ca="1" si="44"/>
        <v>GRP</v>
      </c>
      <c r="C312" t="s">
        <v>232</v>
      </c>
      <c r="D312" s="12" t="s">
        <v>766</v>
      </c>
      <c r="E312">
        <f t="shared" ca="1" si="45"/>
        <v>0</v>
      </c>
      <c r="H312" t="str">
        <f t="shared" ca="1" si="46"/>
        <v>'NEO GRP '!</v>
      </c>
      <c r="I312" t="str">
        <f t="shared" ca="1" si="49"/>
        <v>'NEO GRP '!</v>
      </c>
      <c r="J312">
        <f t="shared" ca="1" si="50"/>
        <v>0</v>
      </c>
      <c r="K312">
        <f t="shared" ca="1" si="50"/>
        <v>0</v>
      </c>
      <c r="L312">
        <f t="shared" ca="1" si="50"/>
        <v>0</v>
      </c>
      <c r="M312">
        <f t="shared" ca="1" si="50"/>
        <v>0</v>
      </c>
      <c r="N312">
        <f t="shared" ca="1" si="50"/>
        <v>0</v>
      </c>
      <c r="O312" t="str">
        <f t="shared" ca="1" si="47"/>
        <v>d:Z</v>
      </c>
      <c r="P312" t="str">
        <f t="shared" ca="1" si="48"/>
        <v>d9:Z9</v>
      </c>
    </row>
    <row r="313" spans="1:16">
      <c r="A313" t="str">
        <f t="shared" si="43"/>
        <v>100</v>
      </c>
      <c r="B313" t="str">
        <f t="shared" ca="1" si="44"/>
        <v>GRP</v>
      </c>
      <c r="C313" t="s">
        <v>232</v>
      </c>
      <c r="D313" s="12" t="s">
        <v>767</v>
      </c>
      <c r="E313">
        <f t="shared" ca="1" si="45"/>
        <v>0</v>
      </c>
      <c r="H313" t="str">
        <f t="shared" ca="1" si="46"/>
        <v>'NEO GRP '!</v>
      </c>
      <c r="I313" t="str">
        <f t="shared" ca="1" si="49"/>
        <v>'NEO GRP '!</v>
      </c>
      <c r="J313">
        <f t="shared" ca="1" si="50"/>
        <v>0</v>
      </c>
      <c r="K313">
        <f t="shared" ca="1" si="50"/>
        <v>0</v>
      </c>
      <c r="L313">
        <f t="shared" ca="1" si="50"/>
        <v>0</v>
      </c>
      <c r="M313">
        <f t="shared" ca="1" si="50"/>
        <v>0</v>
      </c>
      <c r="N313">
        <f t="shared" ca="1" si="50"/>
        <v>0</v>
      </c>
      <c r="O313" t="str">
        <f t="shared" ca="1" si="47"/>
        <v>d:Z</v>
      </c>
      <c r="P313" t="str">
        <f t="shared" ca="1" si="48"/>
        <v>d9:Z9</v>
      </c>
    </row>
    <row r="314" spans="1:16">
      <c r="A314" t="str">
        <f t="shared" si="43"/>
        <v>01</v>
      </c>
      <c r="B314" t="str">
        <f t="shared" ca="1" si="44"/>
        <v>GRP</v>
      </c>
      <c r="C314" t="s">
        <v>233</v>
      </c>
      <c r="D314" s="12" t="s">
        <v>768</v>
      </c>
      <c r="E314">
        <f t="shared" ca="1" si="45"/>
        <v>0</v>
      </c>
      <c r="H314" t="str">
        <f t="shared" ca="1" si="46"/>
        <v>'NEO GRP '!</v>
      </c>
      <c r="I314" t="str">
        <f t="shared" ca="1" si="49"/>
        <v>'NEO GRP '!</v>
      </c>
      <c r="J314">
        <f t="shared" ca="1" si="50"/>
        <v>0</v>
      </c>
      <c r="K314">
        <f t="shared" ca="1" si="50"/>
        <v>0</v>
      </c>
      <c r="L314">
        <f t="shared" ca="1" si="50"/>
        <v>0</v>
      </c>
      <c r="M314">
        <f t="shared" ca="1" si="50"/>
        <v>0</v>
      </c>
      <c r="N314">
        <f t="shared" ca="1" si="50"/>
        <v>0</v>
      </c>
      <c r="O314" t="str">
        <f t="shared" ca="1" si="47"/>
        <v>d:Z</v>
      </c>
      <c r="P314" t="str">
        <f t="shared" ca="1" si="48"/>
        <v>d9:Z9</v>
      </c>
    </row>
    <row r="315" spans="1:16">
      <c r="A315" t="str">
        <f t="shared" si="43"/>
        <v>02</v>
      </c>
      <c r="B315" t="str">
        <f t="shared" ca="1" si="44"/>
        <v>GRP</v>
      </c>
      <c r="C315" t="s">
        <v>233</v>
      </c>
      <c r="D315" s="12" t="s">
        <v>769</v>
      </c>
      <c r="E315">
        <f t="shared" ca="1" si="45"/>
        <v>0</v>
      </c>
      <c r="H315" t="str">
        <f t="shared" ca="1" si="46"/>
        <v>'NEO GRP '!</v>
      </c>
      <c r="I315" t="str">
        <f t="shared" ca="1" si="49"/>
        <v>'NEO GRP '!</v>
      </c>
      <c r="J315">
        <f t="shared" ca="1" si="50"/>
        <v>0</v>
      </c>
      <c r="K315">
        <f t="shared" ca="1" si="50"/>
        <v>0</v>
      </c>
      <c r="L315">
        <f t="shared" ca="1" si="50"/>
        <v>0</v>
      </c>
      <c r="M315">
        <f t="shared" ca="1" si="50"/>
        <v>0</v>
      </c>
      <c r="N315">
        <f t="shared" ca="1" si="50"/>
        <v>0</v>
      </c>
      <c r="O315" t="str">
        <f t="shared" ca="1" si="47"/>
        <v>d:Z</v>
      </c>
      <c r="P315" t="str">
        <f t="shared" ca="1" si="48"/>
        <v>d9:Z9</v>
      </c>
    </row>
    <row r="316" spans="1:16">
      <c r="A316" t="str">
        <f t="shared" si="43"/>
        <v>03</v>
      </c>
      <c r="B316" t="str">
        <f t="shared" ca="1" si="44"/>
        <v>GRP</v>
      </c>
      <c r="C316" t="s">
        <v>233</v>
      </c>
      <c r="D316" s="12" t="s">
        <v>770</v>
      </c>
      <c r="E316">
        <f t="shared" ca="1" si="45"/>
        <v>0</v>
      </c>
      <c r="H316" t="str">
        <f t="shared" ca="1" si="46"/>
        <v>'NEO GRP '!</v>
      </c>
      <c r="I316" t="str">
        <f t="shared" ca="1" si="49"/>
        <v>'NEO GRP '!</v>
      </c>
      <c r="J316">
        <f t="shared" ca="1" si="50"/>
        <v>0</v>
      </c>
      <c r="K316">
        <f t="shared" ca="1" si="50"/>
        <v>0</v>
      </c>
      <c r="L316">
        <f t="shared" ca="1" si="50"/>
        <v>0</v>
      </c>
      <c r="M316">
        <f t="shared" ca="1" si="50"/>
        <v>0</v>
      </c>
      <c r="N316">
        <f t="shared" ca="1" si="50"/>
        <v>0</v>
      </c>
      <c r="O316" t="str">
        <f t="shared" ca="1" si="47"/>
        <v>d:Z</v>
      </c>
      <c r="P316" t="str">
        <f t="shared" ca="1" si="48"/>
        <v>d9:Z9</v>
      </c>
    </row>
    <row r="317" spans="1:16">
      <c r="A317" t="str">
        <f t="shared" si="43"/>
        <v>04</v>
      </c>
      <c r="B317" t="str">
        <f t="shared" ca="1" si="44"/>
        <v>GRP</v>
      </c>
      <c r="C317" t="s">
        <v>233</v>
      </c>
      <c r="D317" s="12" t="s">
        <v>771</v>
      </c>
      <c r="E317">
        <f t="shared" ca="1" si="45"/>
        <v>0</v>
      </c>
      <c r="H317" t="str">
        <f t="shared" ca="1" si="46"/>
        <v>'NEO GRP '!</v>
      </c>
      <c r="I317" t="str">
        <f t="shared" ca="1" si="49"/>
        <v>'NEO GRP '!</v>
      </c>
      <c r="J317">
        <f t="shared" ca="1" si="50"/>
        <v>0</v>
      </c>
      <c r="K317">
        <f t="shared" ca="1" si="50"/>
        <v>0</v>
      </c>
      <c r="L317">
        <f t="shared" ca="1" si="50"/>
        <v>0</v>
      </c>
      <c r="M317">
        <f t="shared" ca="1" si="50"/>
        <v>0</v>
      </c>
      <c r="N317">
        <f t="shared" ca="1" si="50"/>
        <v>0</v>
      </c>
      <c r="O317" t="str">
        <f t="shared" ca="1" si="47"/>
        <v>d:Z</v>
      </c>
      <c r="P317" t="str">
        <f t="shared" ca="1" si="48"/>
        <v>d9:Z9</v>
      </c>
    </row>
    <row r="318" spans="1:16">
      <c r="A318" t="str">
        <f t="shared" si="43"/>
        <v>05</v>
      </c>
      <c r="B318" t="str">
        <f t="shared" ca="1" si="44"/>
        <v>GRP</v>
      </c>
      <c r="C318" t="s">
        <v>233</v>
      </c>
      <c r="D318" s="12" t="s">
        <v>772</v>
      </c>
      <c r="E318">
        <f t="shared" ca="1" si="45"/>
        <v>0</v>
      </c>
      <c r="H318" t="str">
        <f t="shared" ca="1" si="46"/>
        <v>'NEO GRP '!</v>
      </c>
      <c r="I318" t="str">
        <f t="shared" ca="1" si="49"/>
        <v>'NEO GRP '!</v>
      </c>
      <c r="J318">
        <f t="shared" ca="1" si="50"/>
        <v>0</v>
      </c>
      <c r="K318">
        <f t="shared" ca="1" si="50"/>
        <v>0</v>
      </c>
      <c r="L318">
        <f t="shared" ca="1" si="50"/>
        <v>0</v>
      </c>
      <c r="M318">
        <f t="shared" ca="1" si="50"/>
        <v>0</v>
      </c>
      <c r="N318">
        <f t="shared" ca="1" si="50"/>
        <v>0</v>
      </c>
      <c r="O318" t="str">
        <f t="shared" ca="1" si="47"/>
        <v>d:Z</v>
      </c>
      <c r="P318" t="str">
        <f t="shared" ca="1" si="48"/>
        <v>d9:Z9</v>
      </c>
    </row>
    <row r="319" spans="1:16">
      <c r="A319" t="str">
        <f t="shared" si="43"/>
        <v>06</v>
      </c>
      <c r="B319" t="str">
        <f t="shared" ca="1" si="44"/>
        <v>GRP</v>
      </c>
      <c r="C319" t="s">
        <v>233</v>
      </c>
      <c r="D319" s="12" t="s">
        <v>773</v>
      </c>
      <c r="E319">
        <f t="shared" ca="1" si="45"/>
        <v>0</v>
      </c>
      <c r="H319" t="str">
        <f t="shared" ca="1" si="46"/>
        <v>'NEO GRP '!</v>
      </c>
      <c r="I319" t="str">
        <f t="shared" ca="1" si="49"/>
        <v>'NEO GRP '!</v>
      </c>
      <c r="J319">
        <f t="shared" ca="1" si="50"/>
        <v>0</v>
      </c>
      <c r="K319">
        <f t="shared" ca="1" si="50"/>
        <v>0</v>
      </c>
      <c r="L319">
        <f t="shared" ca="1" si="50"/>
        <v>0</v>
      </c>
      <c r="M319">
        <f t="shared" ca="1" si="50"/>
        <v>0</v>
      </c>
      <c r="N319">
        <f t="shared" ca="1" si="50"/>
        <v>0</v>
      </c>
      <c r="O319" t="str">
        <f t="shared" ca="1" si="47"/>
        <v>d:Z</v>
      </c>
      <c r="P319" t="str">
        <f t="shared" ca="1" si="48"/>
        <v>d9:Z9</v>
      </c>
    </row>
    <row r="320" spans="1:16">
      <c r="A320" t="str">
        <f t="shared" si="43"/>
        <v>07</v>
      </c>
      <c r="B320" t="str">
        <f t="shared" ca="1" si="44"/>
        <v>GRP</v>
      </c>
      <c r="C320" t="s">
        <v>233</v>
      </c>
      <c r="D320" s="12" t="s">
        <v>774</v>
      </c>
      <c r="E320">
        <f t="shared" ca="1" si="45"/>
        <v>0</v>
      </c>
      <c r="H320" t="str">
        <f t="shared" ca="1" si="46"/>
        <v>'NEO GRP '!</v>
      </c>
      <c r="I320" t="str">
        <f t="shared" ca="1" si="49"/>
        <v>'NEO GRP '!</v>
      </c>
      <c r="J320">
        <f t="shared" ca="1" si="50"/>
        <v>0</v>
      </c>
      <c r="K320">
        <f t="shared" ca="1" si="50"/>
        <v>0</v>
      </c>
      <c r="L320">
        <f t="shared" ca="1" si="50"/>
        <v>0</v>
      </c>
      <c r="M320">
        <f t="shared" ca="1" si="50"/>
        <v>0</v>
      </c>
      <c r="N320">
        <f t="shared" ca="1" si="50"/>
        <v>0</v>
      </c>
      <c r="O320" t="str">
        <f t="shared" ca="1" si="47"/>
        <v>d:Z</v>
      </c>
      <c r="P320" t="str">
        <f t="shared" ca="1" si="48"/>
        <v>d9:Z9</v>
      </c>
    </row>
    <row r="321" spans="1:16">
      <c r="A321" t="str">
        <f t="shared" si="43"/>
        <v>08</v>
      </c>
      <c r="B321" t="str">
        <f t="shared" ca="1" si="44"/>
        <v>GRP</v>
      </c>
      <c r="C321" t="s">
        <v>233</v>
      </c>
      <c r="D321" s="12" t="s">
        <v>775</v>
      </c>
      <c r="E321">
        <f t="shared" ca="1" si="45"/>
        <v>0</v>
      </c>
      <c r="H321" t="str">
        <f t="shared" ca="1" si="46"/>
        <v>'NEO GRP '!</v>
      </c>
      <c r="I321" t="str">
        <f t="shared" ca="1" si="49"/>
        <v>'NEO GRP '!</v>
      </c>
      <c r="J321">
        <f t="shared" ca="1" si="50"/>
        <v>0</v>
      </c>
      <c r="K321">
        <f t="shared" ca="1" si="50"/>
        <v>0</v>
      </c>
      <c r="L321">
        <f t="shared" ca="1" si="50"/>
        <v>0</v>
      </c>
      <c r="M321">
        <f t="shared" ca="1" si="50"/>
        <v>0</v>
      </c>
      <c r="N321">
        <f t="shared" ca="1" si="50"/>
        <v>0</v>
      </c>
      <c r="O321" t="str">
        <f t="shared" ca="1" si="47"/>
        <v>d:Z</v>
      </c>
      <c r="P321" t="str">
        <f t="shared" ca="1" si="48"/>
        <v>d9:Z9</v>
      </c>
    </row>
    <row r="322" spans="1:16">
      <c r="A322" t="str">
        <f t="shared" si="43"/>
        <v>09</v>
      </c>
      <c r="B322" t="str">
        <f t="shared" ca="1" si="44"/>
        <v>GRP</v>
      </c>
      <c r="C322" t="s">
        <v>233</v>
      </c>
      <c r="D322" s="12" t="s">
        <v>776</v>
      </c>
      <c r="E322">
        <f t="shared" ca="1" si="45"/>
        <v>0</v>
      </c>
      <c r="H322" t="str">
        <f t="shared" ca="1" si="46"/>
        <v>'NEO GRP '!</v>
      </c>
      <c r="I322" t="str">
        <f t="shared" ca="1" si="49"/>
        <v>'NEO GRP '!</v>
      </c>
      <c r="J322">
        <f t="shared" ca="1" si="50"/>
        <v>0</v>
      </c>
      <c r="K322">
        <f t="shared" ca="1" si="50"/>
        <v>0</v>
      </c>
      <c r="L322">
        <f t="shared" ca="1" si="50"/>
        <v>0</v>
      </c>
      <c r="M322">
        <f t="shared" ca="1" si="50"/>
        <v>0</v>
      </c>
      <c r="N322">
        <f t="shared" ca="1" si="50"/>
        <v>0</v>
      </c>
      <c r="O322" t="str">
        <f t="shared" ca="1" si="47"/>
        <v>d:Z</v>
      </c>
      <c r="P322" t="str">
        <f t="shared" ca="1" si="48"/>
        <v>d9:Z9</v>
      </c>
    </row>
    <row r="323" spans="1:16">
      <c r="A323" t="str">
        <f t="shared" si="43"/>
        <v>10</v>
      </c>
      <c r="B323" t="str">
        <f t="shared" ca="1" si="44"/>
        <v>GRP</v>
      </c>
      <c r="C323" t="s">
        <v>233</v>
      </c>
      <c r="D323" s="12" t="s">
        <v>777</v>
      </c>
      <c r="E323">
        <f t="shared" ca="1" si="45"/>
        <v>0</v>
      </c>
      <c r="H323" t="str">
        <f t="shared" ca="1" si="46"/>
        <v>'NEO GRP '!</v>
      </c>
      <c r="I323" t="str">
        <f t="shared" ca="1" si="49"/>
        <v>'NEO GRP '!</v>
      </c>
      <c r="J323">
        <f t="shared" ca="1" si="50"/>
        <v>0</v>
      </c>
      <c r="K323">
        <f t="shared" ca="1" si="50"/>
        <v>0</v>
      </c>
      <c r="L323">
        <f t="shared" ca="1" si="50"/>
        <v>0</v>
      </c>
      <c r="M323">
        <f t="shared" ca="1" si="50"/>
        <v>0</v>
      </c>
      <c r="N323">
        <f t="shared" ca="1" si="50"/>
        <v>0</v>
      </c>
      <c r="O323" t="str">
        <f t="shared" ca="1" si="47"/>
        <v>d:Z</v>
      </c>
      <c r="P323" t="str">
        <f t="shared" ca="1" si="48"/>
        <v>d9:Z9</v>
      </c>
    </row>
    <row r="324" spans="1:16">
      <c r="A324" t="str">
        <f t="shared" si="43"/>
        <v>11</v>
      </c>
      <c r="B324" t="str">
        <f t="shared" ca="1" si="44"/>
        <v>GRP</v>
      </c>
      <c r="C324" t="s">
        <v>233</v>
      </c>
      <c r="D324" s="12" t="s">
        <v>778</v>
      </c>
      <c r="E324">
        <f t="shared" ca="1" si="45"/>
        <v>0</v>
      </c>
      <c r="H324" t="str">
        <f t="shared" ca="1" si="46"/>
        <v>'NEO GRP '!</v>
      </c>
      <c r="I324" t="str">
        <f t="shared" ca="1" si="49"/>
        <v>'NEO GRP '!</v>
      </c>
      <c r="J324">
        <f t="shared" ca="1" si="50"/>
        <v>0</v>
      </c>
      <c r="K324">
        <f t="shared" ca="1" si="50"/>
        <v>0</v>
      </c>
      <c r="L324">
        <f t="shared" ca="1" si="50"/>
        <v>0</v>
      </c>
      <c r="M324">
        <f t="shared" ca="1" si="50"/>
        <v>0</v>
      </c>
      <c r="N324">
        <f t="shared" ca="1" si="50"/>
        <v>0</v>
      </c>
      <c r="O324" t="str">
        <f t="shared" ca="1" si="47"/>
        <v>d:Z</v>
      </c>
      <c r="P324" t="str">
        <f t="shared" ca="1" si="48"/>
        <v>d9:Z9</v>
      </c>
    </row>
    <row r="325" spans="1:16">
      <c r="A325" t="str">
        <f t="shared" si="43"/>
        <v>12</v>
      </c>
      <c r="B325" t="str">
        <f t="shared" ca="1" si="44"/>
        <v>GRP</v>
      </c>
      <c r="C325" t="s">
        <v>233</v>
      </c>
      <c r="D325" s="12" t="s">
        <v>779</v>
      </c>
      <c r="E325">
        <f t="shared" ca="1" si="45"/>
        <v>0</v>
      </c>
      <c r="H325" t="str">
        <f t="shared" ca="1" si="46"/>
        <v>'NEO GRP '!</v>
      </c>
      <c r="I325" t="str">
        <f t="shared" ca="1" si="49"/>
        <v>'NEO GRP '!</v>
      </c>
      <c r="J325">
        <f t="shared" ca="1" si="50"/>
        <v>0</v>
      </c>
      <c r="K325">
        <f t="shared" ca="1" si="50"/>
        <v>0</v>
      </c>
      <c r="L325">
        <f t="shared" ca="1" si="50"/>
        <v>0</v>
      </c>
      <c r="M325">
        <f t="shared" ca="1" si="50"/>
        <v>0</v>
      </c>
      <c r="N325">
        <f t="shared" ca="1" si="50"/>
        <v>0</v>
      </c>
      <c r="O325" t="str">
        <f t="shared" ca="1" si="47"/>
        <v>d:Z</v>
      </c>
      <c r="P325" t="str">
        <f t="shared" ca="1" si="48"/>
        <v>d9:Z9</v>
      </c>
    </row>
    <row r="326" spans="1:16">
      <c r="A326" t="str">
        <f t="shared" si="43"/>
        <v>13</v>
      </c>
      <c r="B326" t="str">
        <f t="shared" ca="1" si="44"/>
        <v>GRP</v>
      </c>
      <c r="C326" t="s">
        <v>233</v>
      </c>
      <c r="D326" s="12" t="s">
        <v>780</v>
      </c>
      <c r="E326">
        <f t="shared" ca="1" si="45"/>
        <v>0</v>
      </c>
      <c r="H326" t="str">
        <f t="shared" ca="1" si="46"/>
        <v>'NEO GRP '!</v>
      </c>
      <c r="I326" t="str">
        <f t="shared" ca="1" si="49"/>
        <v>'NEO GRP '!</v>
      </c>
      <c r="J326">
        <f t="shared" ca="1" si="50"/>
        <v>0</v>
      </c>
      <c r="K326">
        <f t="shared" ca="1" si="50"/>
        <v>0</v>
      </c>
      <c r="L326">
        <f t="shared" ca="1" si="50"/>
        <v>0</v>
      </c>
      <c r="M326">
        <f t="shared" ca="1" si="50"/>
        <v>0</v>
      </c>
      <c r="N326">
        <f t="shared" ca="1" si="50"/>
        <v>0</v>
      </c>
      <c r="O326" t="str">
        <f t="shared" ca="1" si="47"/>
        <v>d:Z</v>
      </c>
      <c r="P326" t="str">
        <f t="shared" ca="1" si="48"/>
        <v>d9:Z9</v>
      </c>
    </row>
    <row r="327" spans="1:16">
      <c r="A327" t="str">
        <f t="shared" si="43"/>
        <v>100</v>
      </c>
      <c r="B327" t="str">
        <f t="shared" ca="1" si="44"/>
        <v>GRP</v>
      </c>
      <c r="C327" t="s">
        <v>233</v>
      </c>
      <c r="D327" s="12" t="s">
        <v>781</v>
      </c>
      <c r="E327">
        <f t="shared" ca="1" si="45"/>
        <v>0</v>
      </c>
      <c r="H327" t="str">
        <f t="shared" ca="1" si="46"/>
        <v>'NEO GRP '!</v>
      </c>
      <c r="I327" t="str">
        <f t="shared" ca="1" si="49"/>
        <v>'NEO GRP '!</v>
      </c>
      <c r="J327">
        <f t="shared" ca="1" si="50"/>
        <v>0</v>
      </c>
      <c r="K327">
        <f t="shared" ca="1" si="50"/>
        <v>0</v>
      </c>
      <c r="L327">
        <f t="shared" ca="1" si="50"/>
        <v>0</v>
      </c>
      <c r="M327">
        <f t="shared" ca="1" si="50"/>
        <v>0</v>
      </c>
      <c r="N327">
        <f t="shared" ca="1" si="50"/>
        <v>0</v>
      </c>
      <c r="O327" t="str">
        <f t="shared" ca="1" si="47"/>
        <v>d:Z</v>
      </c>
      <c r="P327" t="str">
        <f t="shared" ca="1" si="48"/>
        <v>d9:Z9</v>
      </c>
    </row>
    <row r="328" spans="1:16">
      <c r="A328" t="str">
        <f t="shared" si="43"/>
        <v>01</v>
      </c>
      <c r="B328" t="str">
        <f t="shared" ca="1" si="44"/>
        <v>GRP</v>
      </c>
      <c r="C328" t="s">
        <v>234</v>
      </c>
      <c r="D328" s="12" t="s">
        <v>782</v>
      </c>
      <c r="E328">
        <f t="shared" ca="1" si="45"/>
        <v>0</v>
      </c>
      <c r="H328" t="str">
        <f t="shared" ca="1" si="46"/>
        <v>'NEO GRP '!</v>
      </c>
      <c r="I328" t="str">
        <f t="shared" ca="1" si="49"/>
        <v>'NEO GRP '!</v>
      </c>
      <c r="J328">
        <f t="shared" ca="1" si="50"/>
        <v>0</v>
      </c>
      <c r="K328">
        <f t="shared" ca="1" si="50"/>
        <v>0</v>
      </c>
      <c r="L328">
        <f t="shared" ca="1" si="50"/>
        <v>0</v>
      </c>
      <c r="M328">
        <f t="shared" ca="1" si="50"/>
        <v>0</v>
      </c>
      <c r="N328">
        <f t="shared" ca="1" si="50"/>
        <v>0</v>
      </c>
      <c r="O328" t="str">
        <f t="shared" ca="1" si="47"/>
        <v>d:Z</v>
      </c>
      <c r="P328" t="str">
        <f t="shared" ca="1" si="48"/>
        <v>d9:Z9</v>
      </c>
    </row>
    <row r="329" spans="1:16">
      <c r="A329" t="str">
        <f t="shared" ref="A329:A392" si="51">MID(D329,LEN(C329)+2,LEN(D329)-LEN(C329))</f>
        <v>02</v>
      </c>
      <c r="B329" t="str">
        <f t="shared" ref="B329:B392" ca="1" si="52">VLOOKUP(H329,$A$1:$K$6,11,FALSE)</f>
        <v>GRP</v>
      </c>
      <c r="C329" t="s">
        <v>234</v>
      </c>
      <c r="D329" s="12" t="s">
        <v>783</v>
      </c>
      <c r="E329">
        <f t="shared" ref="E329:E392" ca="1" si="53">IFERROR(VLOOKUP(C329,INDIRECT($H329&amp;$O329),MATCH($A329,INDIRECT($H329&amp;$P329),0),FALSE),0)</f>
        <v>0</v>
      </c>
      <c r="H329" t="str">
        <f t="shared" ref="H329:H392" ca="1" si="54">IF(I329&lt;&gt;0,I329,IF(J329&lt;&gt;0,J329,IF(K329&lt;&gt;0,K329,IF(L329&lt;&gt;0,L329,IF(M329&lt;&gt;0,M329,N329)))))</f>
        <v>'NEO GRP '!</v>
      </c>
      <c r="I329" t="str">
        <f t="shared" ca="1" si="49"/>
        <v>'NEO GRP '!</v>
      </c>
      <c r="J329">
        <f t="shared" ca="1" si="50"/>
        <v>0</v>
      </c>
      <c r="K329">
        <f t="shared" ca="1" si="50"/>
        <v>0</v>
      </c>
      <c r="L329">
        <f t="shared" ca="1" si="50"/>
        <v>0</v>
      </c>
      <c r="M329">
        <f t="shared" ca="1" si="50"/>
        <v>0</v>
      </c>
      <c r="N329">
        <f t="shared" ca="1" si="50"/>
        <v>0</v>
      </c>
      <c r="O329" t="str">
        <f t="shared" ref="O329:O392" ca="1" si="55">VLOOKUP($H329,$G$8:$I$13,2,FALSE)</f>
        <v>d:Z</v>
      </c>
      <c r="P329" t="str">
        <f t="shared" ref="P329:P392" ca="1" si="56">VLOOKUP($H329,$G$8:$I$13,3,FALSE)</f>
        <v>d9:Z9</v>
      </c>
    </row>
    <row r="330" spans="1:16">
      <c r="A330" t="str">
        <f t="shared" si="51"/>
        <v>03</v>
      </c>
      <c r="B330" t="str">
        <f t="shared" ca="1" si="52"/>
        <v>GRP</v>
      </c>
      <c r="C330" t="s">
        <v>234</v>
      </c>
      <c r="D330" s="12" t="s">
        <v>784</v>
      </c>
      <c r="E330">
        <f t="shared" ca="1" si="53"/>
        <v>0</v>
      </c>
      <c r="H330" t="str">
        <f t="shared" ca="1" si="54"/>
        <v>'NEO GRP '!</v>
      </c>
      <c r="I330" t="str">
        <f t="shared" ref="I330:I393" ca="1" si="57">IF(IFERROR(VLOOKUP(C330,INDIRECT($I$14&amp;"D:D"),1,FALSE),0)&lt;&gt;0,I$14,0)</f>
        <v>'NEO GRP '!</v>
      </c>
      <c r="J330">
        <f t="shared" ref="J330:N380" ca="1" si="58">IF(IFERROR(VLOOKUP($C330,INDIRECT(J$14&amp;"D:D"),1,FALSE),0)&lt;&gt;0,J$14,0)</f>
        <v>0</v>
      </c>
      <c r="K330">
        <f t="shared" ca="1" si="58"/>
        <v>0</v>
      </c>
      <c r="L330">
        <f t="shared" ca="1" si="58"/>
        <v>0</v>
      </c>
      <c r="M330">
        <f t="shared" ca="1" si="58"/>
        <v>0</v>
      </c>
      <c r="N330">
        <f t="shared" ca="1" si="58"/>
        <v>0</v>
      </c>
      <c r="O330" t="str">
        <f t="shared" ca="1" si="55"/>
        <v>d:Z</v>
      </c>
      <c r="P330" t="str">
        <f t="shared" ca="1" si="56"/>
        <v>d9:Z9</v>
      </c>
    </row>
    <row r="331" spans="1:16">
      <c r="A331" t="str">
        <f t="shared" si="51"/>
        <v>04</v>
      </c>
      <c r="B331" t="str">
        <f t="shared" ca="1" si="52"/>
        <v>GRP</v>
      </c>
      <c r="C331" t="s">
        <v>234</v>
      </c>
      <c r="D331" s="12" t="s">
        <v>785</v>
      </c>
      <c r="E331">
        <f t="shared" ca="1" si="53"/>
        <v>0</v>
      </c>
      <c r="H331" t="str">
        <f t="shared" ca="1" si="54"/>
        <v>'NEO GRP '!</v>
      </c>
      <c r="I331" t="str">
        <f t="shared" ca="1" si="57"/>
        <v>'NEO GRP '!</v>
      </c>
      <c r="J331">
        <f t="shared" ca="1" si="58"/>
        <v>0</v>
      </c>
      <c r="K331">
        <f t="shared" ca="1" si="58"/>
        <v>0</v>
      </c>
      <c r="L331">
        <f t="shared" ca="1" si="58"/>
        <v>0</v>
      </c>
      <c r="M331">
        <f t="shared" ca="1" si="58"/>
        <v>0</v>
      </c>
      <c r="N331">
        <f t="shared" ca="1" si="58"/>
        <v>0</v>
      </c>
      <c r="O331" t="str">
        <f t="shared" ca="1" si="55"/>
        <v>d:Z</v>
      </c>
      <c r="P331" t="str">
        <f t="shared" ca="1" si="56"/>
        <v>d9:Z9</v>
      </c>
    </row>
    <row r="332" spans="1:16">
      <c r="A332" t="str">
        <f t="shared" si="51"/>
        <v>05</v>
      </c>
      <c r="B332" t="str">
        <f t="shared" ca="1" si="52"/>
        <v>GRP</v>
      </c>
      <c r="C332" t="s">
        <v>234</v>
      </c>
      <c r="D332" s="12" t="s">
        <v>786</v>
      </c>
      <c r="E332">
        <f t="shared" ca="1" si="53"/>
        <v>0</v>
      </c>
      <c r="H332" t="str">
        <f t="shared" ca="1" si="54"/>
        <v>'NEO GRP '!</v>
      </c>
      <c r="I332" t="str">
        <f t="shared" ca="1" si="57"/>
        <v>'NEO GRP '!</v>
      </c>
      <c r="J332">
        <f t="shared" ca="1" si="58"/>
        <v>0</v>
      </c>
      <c r="K332">
        <f t="shared" ca="1" si="58"/>
        <v>0</v>
      </c>
      <c r="L332">
        <f t="shared" ca="1" si="58"/>
        <v>0</v>
      </c>
      <c r="M332">
        <f t="shared" ca="1" si="58"/>
        <v>0</v>
      </c>
      <c r="N332">
        <f t="shared" ca="1" si="58"/>
        <v>0</v>
      </c>
      <c r="O332" t="str">
        <f t="shared" ca="1" si="55"/>
        <v>d:Z</v>
      </c>
      <c r="P332" t="str">
        <f t="shared" ca="1" si="56"/>
        <v>d9:Z9</v>
      </c>
    </row>
    <row r="333" spans="1:16">
      <c r="A333" t="str">
        <f t="shared" si="51"/>
        <v>06</v>
      </c>
      <c r="B333" t="str">
        <f t="shared" ca="1" si="52"/>
        <v>GRP</v>
      </c>
      <c r="C333" t="s">
        <v>234</v>
      </c>
      <c r="D333" s="12" t="s">
        <v>787</v>
      </c>
      <c r="E333">
        <f t="shared" ca="1" si="53"/>
        <v>0</v>
      </c>
      <c r="H333" t="str">
        <f t="shared" ca="1" si="54"/>
        <v>'NEO GRP '!</v>
      </c>
      <c r="I333" t="str">
        <f t="shared" ca="1" si="57"/>
        <v>'NEO GRP '!</v>
      </c>
      <c r="J333">
        <f t="shared" ca="1" si="58"/>
        <v>0</v>
      </c>
      <c r="K333">
        <f t="shared" ca="1" si="58"/>
        <v>0</v>
      </c>
      <c r="L333">
        <f t="shared" ca="1" si="58"/>
        <v>0</v>
      </c>
      <c r="M333">
        <f t="shared" ca="1" si="58"/>
        <v>0</v>
      </c>
      <c r="N333">
        <f t="shared" ca="1" si="58"/>
        <v>0</v>
      </c>
      <c r="O333" t="str">
        <f t="shared" ca="1" si="55"/>
        <v>d:Z</v>
      </c>
      <c r="P333" t="str">
        <f t="shared" ca="1" si="56"/>
        <v>d9:Z9</v>
      </c>
    </row>
    <row r="334" spans="1:16">
      <c r="A334" t="str">
        <f t="shared" si="51"/>
        <v>07</v>
      </c>
      <c r="B334" t="str">
        <f t="shared" ca="1" si="52"/>
        <v>GRP</v>
      </c>
      <c r="C334" t="s">
        <v>234</v>
      </c>
      <c r="D334" s="12" t="s">
        <v>788</v>
      </c>
      <c r="E334">
        <f t="shared" ca="1" si="53"/>
        <v>0</v>
      </c>
      <c r="H334" t="str">
        <f t="shared" ca="1" si="54"/>
        <v>'NEO GRP '!</v>
      </c>
      <c r="I334" t="str">
        <f t="shared" ca="1" si="57"/>
        <v>'NEO GRP '!</v>
      </c>
      <c r="J334">
        <f t="shared" ca="1" si="58"/>
        <v>0</v>
      </c>
      <c r="K334">
        <f t="shared" ca="1" si="58"/>
        <v>0</v>
      </c>
      <c r="L334">
        <f t="shared" ca="1" si="58"/>
        <v>0</v>
      </c>
      <c r="M334">
        <f t="shared" ca="1" si="58"/>
        <v>0</v>
      </c>
      <c r="N334">
        <f t="shared" ca="1" si="58"/>
        <v>0</v>
      </c>
      <c r="O334" t="str">
        <f t="shared" ca="1" si="55"/>
        <v>d:Z</v>
      </c>
      <c r="P334" t="str">
        <f t="shared" ca="1" si="56"/>
        <v>d9:Z9</v>
      </c>
    </row>
    <row r="335" spans="1:16">
      <c r="A335" t="str">
        <f t="shared" si="51"/>
        <v>08</v>
      </c>
      <c r="B335" t="str">
        <f t="shared" ca="1" si="52"/>
        <v>GRP</v>
      </c>
      <c r="C335" t="s">
        <v>234</v>
      </c>
      <c r="D335" s="12" t="s">
        <v>789</v>
      </c>
      <c r="E335">
        <f t="shared" ca="1" si="53"/>
        <v>0</v>
      </c>
      <c r="H335" t="str">
        <f t="shared" ca="1" si="54"/>
        <v>'NEO GRP '!</v>
      </c>
      <c r="I335" t="str">
        <f t="shared" ca="1" si="57"/>
        <v>'NEO GRP '!</v>
      </c>
      <c r="J335">
        <f t="shared" ca="1" si="58"/>
        <v>0</v>
      </c>
      <c r="K335">
        <f t="shared" ca="1" si="58"/>
        <v>0</v>
      </c>
      <c r="L335">
        <f t="shared" ca="1" si="58"/>
        <v>0</v>
      </c>
      <c r="M335">
        <f t="shared" ca="1" si="58"/>
        <v>0</v>
      </c>
      <c r="N335">
        <f t="shared" ca="1" si="58"/>
        <v>0</v>
      </c>
      <c r="O335" t="str">
        <f t="shared" ca="1" si="55"/>
        <v>d:Z</v>
      </c>
      <c r="P335" t="str">
        <f t="shared" ca="1" si="56"/>
        <v>d9:Z9</v>
      </c>
    </row>
    <row r="336" spans="1:16">
      <c r="A336" t="str">
        <f t="shared" si="51"/>
        <v>09</v>
      </c>
      <c r="B336" t="str">
        <f t="shared" ca="1" si="52"/>
        <v>GRP</v>
      </c>
      <c r="C336" t="s">
        <v>234</v>
      </c>
      <c r="D336" s="12" t="s">
        <v>790</v>
      </c>
      <c r="E336">
        <f t="shared" ca="1" si="53"/>
        <v>0</v>
      </c>
      <c r="H336" t="str">
        <f t="shared" ca="1" si="54"/>
        <v>'NEO GRP '!</v>
      </c>
      <c r="I336" t="str">
        <f t="shared" ca="1" si="57"/>
        <v>'NEO GRP '!</v>
      </c>
      <c r="J336">
        <f t="shared" ca="1" si="58"/>
        <v>0</v>
      </c>
      <c r="K336">
        <f t="shared" ca="1" si="58"/>
        <v>0</v>
      </c>
      <c r="L336">
        <f t="shared" ca="1" si="58"/>
        <v>0</v>
      </c>
      <c r="M336">
        <f t="shared" ca="1" si="58"/>
        <v>0</v>
      </c>
      <c r="N336">
        <f t="shared" ca="1" si="58"/>
        <v>0</v>
      </c>
      <c r="O336" t="str">
        <f t="shared" ca="1" si="55"/>
        <v>d:Z</v>
      </c>
      <c r="P336" t="str">
        <f t="shared" ca="1" si="56"/>
        <v>d9:Z9</v>
      </c>
    </row>
    <row r="337" spans="1:16">
      <c r="A337" t="str">
        <f t="shared" si="51"/>
        <v>10</v>
      </c>
      <c r="B337" t="str">
        <f t="shared" ca="1" si="52"/>
        <v>GRP</v>
      </c>
      <c r="C337" t="s">
        <v>234</v>
      </c>
      <c r="D337" s="12" t="s">
        <v>791</v>
      </c>
      <c r="E337">
        <f t="shared" ca="1" si="53"/>
        <v>0</v>
      </c>
      <c r="H337" t="str">
        <f t="shared" ca="1" si="54"/>
        <v>'NEO GRP '!</v>
      </c>
      <c r="I337" t="str">
        <f t="shared" ca="1" si="57"/>
        <v>'NEO GRP '!</v>
      </c>
      <c r="J337">
        <f t="shared" ca="1" si="58"/>
        <v>0</v>
      </c>
      <c r="K337">
        <f t="shared" ca="1" si="58"/>
        <v>0</v>
      </c>
      <c r="L337">
        <f t="shared" ca="1" si="58"/>
        <v>0</v>
      </c>
      <c r="M337">
        <f t="shared" ca="1" si="58"/>
        <v>0</v>
      </c>
      <c r="N337">
        <f t="shared" ca="1" si="58"/>
        <v>0</v>
      </c>
      <c r="O337" t="str">
        <f t="shared" ca="1" si="55"/>
        <v>d:Z</v>
      </c>
      <c r="P337" t="str">
        <f t="shared" ca="1" si="56"/>
        <v>d9:Z9</v>
      </c>
    </row>
    <row r="338" spans="1:16">
      <c r="A338" t="str">
        <f t="shared" si="51"/>
        <v>11</v>
      </c>
      <c r="B338" t="str">
        <f t="shared" ca="1" si="52"/>
        <v>GRP</v>
      </c>
      <c r="C338" t="s">
        <v>234</v>
      </c>
      <c r="D338" s="12" t="s">
        <v>792</v>
      </c>
      <c r="E338">
        <f t="shared" ca="1" si="53"/>
        <v>0</v>
      </c>
      <c r="H338" t="str">
        <f t="shared" ca="1" si="54"/>
        <v>'NEO GRP '!</v>
      </c>
      <c r="I338" t="str">
        <f t="shared" ca="1" si="57"/>
        <v>'NEO GRP '!</v>
      </c>
      <c r="J338">
        <f t="shared" ca="1" si="58"/>
        <v>0</v>
      </c>
      <c r="K338">
        <f t="shared" ca="1" si="58"/>
        <v>0</v>
      </c>
      <c r="L338">
        <f t="shared" ca="1" si="58"/>
        <v>0</v>
      </c>
      <c r="M338">
        <f t="shared" ca="1" si="58"/>
        <v>0</v>
      </c>
      <c r="N338">
        <f t="shared" ca="1" si="58"/>
        <v>0</v>
      </c>
      <c r="O338" t="str">
        <f t="shared" ca="1" si="55"/>
        <v>d:Z</v>
      </c>
      <c r="P338" t="str">
        <f t="shared" ca="1" si="56"/>
        <v>d9:Z9</v>
      </c>
    </row>
    <row r="339" spans="1:16">
      <c r="A339" t="str">
        <f t="shared" si="51"/>
        <v>12</v>
      </c>
      <c r="B339" t="str">
        <f t="shared" ca="1" si="52"/>
        <v>GRP</v>
      </c>
      <c r="C339" t="s">
        <v>234</v>
      </c>
      <c r="D339" s="12" t="s">
        <v>793</v>
      </c>
      <c r="E339">
        <f t="shared" ca="1" si="53"/>
        <v>0</v>
      </c>
      <c r="H339" t="str">
        <f t="shared" ca="1" si="54"/>
        <v>'NEO GRP '!</v>
      </c>
      <c r="I339" t="str">
        <f t="shared" ca="1" si="57"/>
        <v>'NEO GRP '!</v>
      </c>
      <c r="J339">
        <f t="shared" ca="1" si="58"/>
        <v>0</v>
      </c>
      <c r="K339">
        <f t="shared" ca="1" si="58"/>
        <v>0</v>
      </c>
      <c r="L339">
        <f t="shared" ca="1" si="58"/>
        <v>0</v>
      </c>
      <c r="M339">
        <f t="shared" ca="1" si="58"/>
        <v>0</v>
      </c>
      <c r="N339">
        <f t="shared" ca="1" si="58"/>
        <v>0</v>
      </c>
      <c r="O339" t="str">
        <f t="shared" ca="1" si="55"/>
        <v>d:Z</v>
      </c>
      <c r="P339" t="str">
        <f t="shared" ca="1" si="56"/>
        <v>d9:Z9</v>
      </c>
    </row>
    <row r="340" spans="1:16">
      <c r="A340" t="str">
        <f t="shared" si="51"/>
        <v>13</v>
      </c>
      <c r="B340" t="str">
        <f t="shared" ca="1" si="52"/>
        <v>GRP</v>
      </c>
      <c r="C340" t="s">
        <v>234</v>
      </c>
      <c r="D340" s="12" t="s">
        <v>794</v>
      </c>
      <c r="E340">
        <f t="shared" ca="1" si="53"/>
        <v>0</v>
      </c>
      <c r="H340" t="str">
        <f t="shared" ca="1" si="54"/>
        <v>'NEO GRP '!</v>
      </c>
      <c r="I340" t="str">
        <f t="shared" ca="1" si="57"/>
        <v>'NEO GRP '!</v>
      </c>
      <c r="J340">
        <f t="shared" ca="1" si="58"/>
        <v>0</v>
      </c>
      <c r="K340">
        <f t="shared" ca="1" si="58"/>
        <v>0</v>
      </c>
      <c r="L340">
        <f t="shared" ca="1" si="58"/>
        <v>0</v>
      </c>
      <c r="M340">
        <f t="shared" ca="1" si="58"/>
        <v>0</v>
      </c>
      <c r="N340">
        <f t="shared" ca="1" si="58"/>
        <v>0</v>
      </c>
      <c r="O340" t="str">
        <f t="shared" ca="1" si="55"/>
        <v>d:Z</v>
      </c>
      <c r="P340" t="str">
        <f t="shared" ca="1" si="56"/>
        <v>d9:Z9</v>
      </c>
    </row>
    <row r="341" spans="1:16">
      <c r="A341" t="str">
        <f t="shared" si="51"/>
        <v>100</v>
      </c>
      <c r="B341" t="str">
        <f t="shared" ca="1" si="52"/>
        <v>GRP</v>
      </c>
      <c r="C341" t="s">
        <v>234</v>
      </c>
      <c r="D341" s="12" t="s">
        <v>795</v>
      </c>
      <c r="E341">
        <f t="shared" ca="1" si="53"/>
        <v>0</v>
      </c>
      <c r="H341" t="str">
        <f t="shared" ca="1" si="54"/>
        <v>'NEO GRP '!</v>
      </c>
      <c r="I341" t="str">
        <f t="shared" ca="1" si="57"/>
        <v>'NEO GRP '!</v>
      </c>
      <c r="J341">
        <f t="shared" ca="1" si="58"/>
        <v>0</v>
      </c>
      <c r="K341">
        <f t="shared" ca="1" si="58"/>
        <v>0</v>
      </c>
      <c r="L341">
        <f t="shared" ca="1" si="58"/>
        <v>0</v>
      </c>
      <c r="M341">
        <f t="shared" ca="1" si="58"/>
        <v>0</v>
      </c>
      <c r="N341">
        <f t="shared" ca="1" si="58"/>
        <v>0</v>
      </c>
      <c r="O341" t="str">
        <f t="shared" ca="1" si="55"/>
        <v>d:Z</v>
      </c>
      <c r="P341" t="str">
        <f t="shared" ca="1" si="56"/>
        <v>d9:Z9</v>
      </c>
    </row>
    <row r="342" spans="1:16">
      <c r="A342" t="str">
        <f t="shared" si="51"/>
        <v>01</v>
      </c>
      <c r="B342" t="str">
        <f t="shared" ca="1" si="52"/>
        <v>GRP</v>
      </c>
      <c r="C342" t="s">
        <v>235</v>
      </c>
      <c r="D342" s="12" t="s">
        <v>796</v>
      </c>
      <c r="E342">
        <f t="shared" ca="1" si="53"/>
        <v>0</v>
      </c>
      <c r="H342" t="str">
        <f t="shared" ca="1" si="54"/>
        <v>'NEO GRP '!</v>
      </c>
      <c r="I342" t="str">
        <f t="shared" ca="1" si="57"/>
        <v>'NEO GRP '!</v>
      </c>
      <c r="J342">
        <f t="shared" ca="1" si="58"/>
        <v>0</v>
      </c>
      <c r="K342">
        <f t="shared" ca="1" si="58"/>
        <v>0</v>
      </c>
      <c r="L342">
        <f t="shared" ca="1" si="58"/>
        <v>0</v>
      </c>
      <c r="M342">
        <f t="shared" ca="1" si="58"/>
        <v>0</v>
      </c>
      <c r="N342">
        <f t="shared" ca="1" si="58"/>
        <v>0</v>
      </c>
      <c r="O342" t="str">
        <f t="shared" ca="1" si="55"/>
        <v>d:Z</v>
      </c>
      <c r="P342" t="str">
        <f t="shared" ca="1" si="56"/>
        <v>d9:Z9</v>
      </c>
    </row>
    <row r="343" spans="1:16">
      <c r="A343" t="str">
        <f t="shared" si="51"/>
        <v>02</v>
      </c>
      <c r="B343" t="str">
        <f t="shared" ca="1" si="52"/>
        <v>GRP</v>
      </c>
      <c r="C343" t="s">
        <v>235</v>
      </c>
      <c r="D343" s="12" t="s">
        <v>797</v>
      </c>
      <c r="E343">
        <f t="shared" ca="1" si="53"/>
        <v>0</v>
      </c>
      <c r="H343" t="str">
        <f t="shared" ca="1" si="54"/>
        <v>'NEO GRP '!</v>
      </c>
      <c r="I343" t="str">
        <f t="shared" ca="1" si="57"/>
        <v>'NEO GRP '!</v>
      </c>
      <c r="J343">
        <f t="shared" ca="1" si="58"/>
        <v>0</v>
      </c>
      <c r="K343">
        <f t="shared" ca="1" si="58"/>
        <v>0</v>
      </c>
      <c r="L343">
        <f t="shared" ca="1" si="58"/>
        <v>0</v>
      </c>
      <c r="M343">
        <f t="shared" ca="1" si="58"/>
        <v>0</v>
      </c>
      <c r="N343">
        <f t="shared" ca="1" si="58"/>
        <v>0</v>
      </c>
      <c r="O343" t="str">
        <f t="shared" ca="1" si="55"/>
        <v>d:Z</v>
      </c>
      <c r="P343" t="str">
        <f t="shared" ca="1" si="56"/>
        <v>d9:Z9</v>
      </c>
    </row>
    <row r="344" spans="1:16">
      <c r="A344" t="str">
        <f t="shared" si="51"/>
        <v>03</v>
      </c>
      <c r="B344" t="str">
        <f t="shared" ca="1" si="52"/>
        <v>GRP</v>
      </c>
      <c r="C344" t="s">
        <v>235</v>
      </c>
      <c r="D344" s="12" t="s">
        <v>798</v>
      </c>
      <c r="E344">
        <f t="shared" ca="1" si="53"/>
        <v>0</v>
      </c>
      <c r="H344" t="str">
        <f t="shared" ca="1" si="54"/>
        <v>'NEO GRP '!</v>
      </c>
      <c r="I344" t="str">
        <f t="shared" ca="1" si="57"/>
        <v>'NEO GRP '!</v>
      </c>
      <c r="J344">
        <f t="shared" ca="1" si="58"/>
        <v>0</v>
      </c>
      <c r="K344">
        <f t="shared" ca="1" si="58"/>
        <v>0</v>
      </c>
      <c r="L344">
        <f t="shared" ca="1" si="58"/>
        <v>0</v>
      </c>
      <c r="M344">
        <f t="shared" ca="1" si="58"/>
        <v>0</v>
      </c>
      <c r="N344">
        <f t="shared" ca="1" si="58"/>
        <v>0</v>
      </c>
      <c r="O344" t="str">
        <f t="shared" ca="1" si="55"/>
        <v>d:Z</v>
      </c>
      <c r="P344" t="str">
        <f t="shared" ca="1" si="56"/>
        <v>d9:Z9</v>
      </c>
    </row>
    <row r="345" spans="1:16">
      <c r="A345" t="str">
        <f t="shared" si="51"/>
        <v>04</v>
      </c>
      <c r="B345" t="str">
        <f t="shared" ca="1" si="52"/>
        <v>GRP</v>
      </c>
      <c r="C345" t="s">
        <v>235</v>
      </c>
      <c r="D345" s="12" t="s">
        <v>799</v>
      </c>
      <c r="E345">
        <f t="shared" ca="1" si="53"/>
        <v>0</v>
      </c>
      <c r="H345" t="str">
        <f t="shared" ca="1" si="54"/>
        <v>'NEO GRP '!</v>
      </c>
      <c r="I345" t="str">
        <f t="shared" ca="1" si="57"/>
        <v>'NEO GRP '!</v>
      </c>
      <c r="J345">
        <f t="shared" ca="1" si="58"/>
        <v>0</v>
      </c>
      <c r="K345">
        <f t="shared" ca="1" si="58"/>
        <v>0</v>
      </c>
      <c r="L345">
        <f t="shared" ca="1" si="58"/>
        <v>0</v>
      </c>
      <c r="M345">
        <f t="shared" ca="1" si="58"/>
        <v>0</v>
      </c>
      <c r="N345">
        <f t="shared" ca="1" si="58"/>
        <v>0</v>
      </c>
      <c r="O345" t="str">
        <f t="shared" ca="1" si="55"/>
        <v>d:Z</v>
      </c>
      <c r="P345" t="str">
        <f t="shared" ca="1" si="56"/>
        <v>d9:Z9</v>
      </c>
    </row>
    <row r="346" spans="1:16">
      <c r="A346" t="str">
        <f t="shared" si="51"/>
        <v>05</v>
      </c>
      <c r="B346" t="str">
        <f t="shared" ca="1" si="52"/>
        <v>GRP</v>
      </c>
      <c r="C346" t="s">
        <v>235</v>
      </c>
      <c r="D346" s="12" t="s">
        <v>800</v>
      </c>
      <c r="E346">
        <f t="shared" ca="1" si="53"/>
        <v>0</v>
      </c>
      <c r="H346" t="str">
        <f t="shared" ca="1" si="54"/>
        <v>'NEO GRP '!</v>
      </c>
      <c r="I346" t="str">
        <f t="shared" ca="1" si="57"/>
        <v>'NEO GRP '!</v>
      </c>
      <c r="J346">
        <f t="shared" ca="1" si="58"/>
        <v>0</v>
      </c>
      <c r="K346">
        <f t="shared" ca="1" si="58"/>
        <v>0</v>
      </c>
      <c r="L346">
        <f t="shared" ca="1" si="58"/>
        <v>0</v>
      </c>
      <c r="M346">
        <f t="shared" ca="1" si="58"/>
        <v>0</v>
      </c>
      <c r="N346">
        <f t="shared" ca="1" si="58"/>
        <v>0</v>
      </c>
      <c r="O346" t="str">
        <f t="shared" ca="1" si="55"/>
        <v>d:Z</v>
      </c>
      <c r="P346" t="str">
        <f t="shared" ca="1" si="56"/>
        <v>d9:Z9</v>
      </c>
    </row>
    <row r="347" spans="1:16">
      <c r="A347" t="str">
        <f t="shared" si="51"/>
        <v>06</v>
      </c>
      <c r="B347" t="str">
        <f t="shared" ca="1" si="52"/>
        <v>GRP</v>
      </c>
      <c r="C347" t="s">
        <v>235</v>
      </c>
      <c r="D347" s="12" t="s">
        <v>801</v>
      </c>
      <c r="E347">
        <f t="shared" ca="1" si="53"/>
        <v>0</v>
      </c>
      <c r="H347" t="str">
        <f t="shared" ca="1" si="54"/>
        <v>'NEO GRP '!</v>
      </c>
      <c r="I347" t="str">
        <f t="shared" ca="1" si="57"/>
        <v>'NEO GRP '!</v>
      </c>
      <c r="J347">
        <f t="shared" ca="1" si="58"/>
        <v>0</v>
      </c>
      <c r="K347">
        <f t="shared" ca="1" si="58"/>
        <v>0</v>
      </c>
      <c r="L347">
        <f t="shared" ca="1" si="58"/>
        <v>0</v>
      </c>
      <c r="M347">
        <f t="shared" ca="1" si="58"/>
        <v>0</v>
      </c>
      <c r="N347">
        <f t="shared" ca="1" si="58"/>
        <v>0</v>
      </c>
      <c r="O347" t="str">
        <f t="shared" ca="1" si="55"/>
        <v>d:Z</v>
      </c>
      <c r="P347" t="str">
        <f t="shared" ca="1" si="56"/>
        <v>d9:Z9</v>
      </c>
    </row>
    <row r="348" spans="1:16">
      <c r="A348" t="str">
        <f t="shared" si="51"/>
        <v>07</v>
      </c>
      <c r="B348" t="str">
        <f t="shared" ca="1" si="52"/>
        <v>GRP</v>
      </c>
      <c r="C348" t="s">
        <v>235</v>
      </c>
      <c r="D348" s="12" t="s">
        <v>802</v>
      </c>
      <c r="E348">
        <f t="shared" ca="1" si="53"/>
        <v>0</v>
      </c>
      <c r="H348" t="str">
        <f t="shared" ca="1" si="54"/>
        <v>'NEO GRP '!</v>
      </c>
      <c r="I348" t="str">
        <f t="shared" ca="1" si="57"/>
        <v>'NEO GRP '!</v>
      </c>
      <c r="J348">
        <f t="shared" ca="1" si="58"/>
        <v>0</v>
      </c>
      <c r="K348">
        <f t="shared" ca="1" si="58"/>
        <v>0</v>
      </c>
      <c r="L348">
        <f t="shared" ca="1" si="58"/>
        <v>0</v>
      </c>
      <c r="M348">
        <f t="shared" ca="1" si="58"/>
        <v>0</v>
      </c>
      <c r="N348">
        <f t="shared" ca="1" si="58"/>
        <v>0</v>
      </c>
      <c r="O348" t="str">
        <f t="shared" ca="1" si="55"/>
        <v>d:Z</v>
      </c>
      <c r="P348" t="str">
        <f t="shared" ca="1" si="56"/>
        <v>d9:Z9</v>
      </c>
    </row>
    <row r="349" spans="1:16">
      <c r="A349" t="str">
        <f t="shared" si="51"/>
        <v>08</v>
      </c>
      <c r="B349" t="str">
        <f t="shared" ca="1" si="52"/>
        <v>GRP</v>
      </c>
      <c r="C349" t="s">
        <v>235</v>
      </c>
      <c r="D349" s="12" t="s">
        <v>803</v>
      </c>
      <c r="E349">
        <f t="shared" ca="1" si="53"/>
        <v>0</v>
      </c>
      <c r="H349" t="str">
        <f t="shared" ca="1" si="54"/>
        <v>'NEO GRP '!</v>
      </c>
      <c r="I349" t="str">
        <f t="shared" ca="1" si="57"/>
        <v>'NEO GRP '!</v>
      </c>
      <c r="J349">
        <f t="shared" ca="1" si="58"/>
        <v>0</v>
      </c>
      <c r="K349">
        <f t="shared" ca="1" si="58"/>
        <v>0</v>
      </c>
      <c r="L349">
        <f t="shared" ca="1" si="58"/>
        <v>0</v>
      </c>
      <c r="M349">
        <f t="shared" ca="1" si="58"/>
        <v>0</v>
      </c>
      <c r="N349">
        <f t="shared" ca="1" si="58"/>
        <v>0</v>
      </c>
      <c r="O349" t="str">
        <f t="shared" ca="1" si="55"/>
        <v>d:Z</v>
      </c>
      <c r="P349" t="str">
        <f t="shared" ca="1" si="56"/>
        <v>d9:Z9</v>
      </c>
    </row>
    <row r="350" spans="1:16">
      <c r="A350" t="str">
        <f t="shared" si="51"/>
        <v>09</v>
      </c>
      <c r="B350" t="str">
        <f t="shared" ca="1" si="52"/>
        <v>GRP</v>
      </c>
      <c r="C350" t="s">
        <v>235</v>
      </c>
      <c r="D350" s="12" t="s">
        <v>804</v>
      </c>
      <c r="E350">
        <f t="shared" ca="1" si="53"/>
        <v>0</v>
      </c>
      <c r="H350" t="str">
        <f t="shared" ca="1" si="54"/>
        <v>'NEO GRP '!</v>
      </c>
      <c r="I350" t="str">
        <f t="shared" ca="1" si="57"/>
        <v>'NEO GRP '!</v>
      </c>
      <c r="J350">
        <f t="shared" ca="1" si="58"/>
        <v>0</v>
      </c>
      <c r="K350">
        <f t="shared" ca="1" si="58"/>
        <v>0</v>
      </c>
      <c r="L350">
        <f t="shared" ca="1" si="58"/>
        <v>0</v>
      </c>
      <c r="M350">
        <f t="shared" ca="1" si="58"/>
        <v>0</v>
      </c>
      <c r="N350">
        <f t="shared" ca="1" si="58"/>
        <v>0</v>
      </c>
      <c r="O350" t="str">
        <f t="shared" ca="1" si="55"/>
        <v>d:Z</v>
      </c>
      <c r="P350" t="str">
        <f t="shared" ca="1" si="56"/>
        <v>d9:Z9</v>
      </c>
    </row>
    <row r="351" spans="1:16">
      <c r="A351" t="str">
        <f t="shared" si="51"/>
        <v>10</v>
      </c>
      <c r="B351" t="str">
        <f t="shared" ca="1" si="52"/>
        <v>GRP</v>
      </c>
      <c r="C351" t="s">
        <v>235</v>
      </c>
      <c r="D351" s="12" t="s">
        <v>805</v>
      </c>
      <c r="E351">
        <f t="shared" ca="1" si="53"/>
        <v>0</v>
      </c>
      <c r="H351" t="str">
        <f t="shared" ca="1" si="54"/>
        <v>'NEO GRP '!</v>
      </c>
      <c r="I351" t="str">
        <f t="shared" ca="1" si="57"/>
        <v>'NEO GRP '!</v>
      </c>
      <c r="J351">
        <f t="shared" ca="1" si="58"/>
        <v>0</v>
      </c>
      <c r="K351">
        <f t="shared" ca="1" si="58"/>
        <v>0</v>
      </c>
      <c r="L351">
        <f t="shared" ca="1" si="58"/>
        <v>0</v>
      </c>
      <c r="M351">
        <f t="shared" ca="1" si="58"/>
        <v>0</v>
      </c>
      <c r="N351">
        <f t="shared" ca="1" si="58"/>
        <v>0</v>
      </c>
      <c r="O351" t="str">
        <f t="shared" ca="1" si="55"/>
        <v>d:Z</v>
      </c>
      <c r="P351" t="str">
        <f t="shared" ca="1" si="56"/>
        <v>d9:Z9</v>
      </c>
    </row>
    <row r="352" spans="1:16">
      <c r="A352" t="str">
        <f t="shared" si="51"/>
        <v>11</v>
      </c>
      <c r="B352" t="str">
        <f t="shared" ca="1" si="52"/>
        <v>GRP</v>
      </c>
      <c r="C352" t="s">
        <v>235</v>
      </c>
      <c r="D352" s="12" t="s">
        <v>806</v>
      </c>
      <c r="E352">
        <f t="shared" ca="1" si="53"/>
        <v>0</v>
      </c>
      <c r="H352" t="str">
        <f t="shared" ca="1" si="54"/>
        <v>'NEO GRP '!</v>
      </c>
      <c r="I352" t="str">
        <f t="shared" ca="1" si="57"/>
        <v>'NEO GRP '!</v>
      </c>
      <c r="J352">
        <f t="shared" ca="1" si="58"/>
        <v>0</v>
      </c>
      <c r="K352">
        <f t="shared" ca="1" si="58"/>
        <v>0</v>
      </c>
      <c r="L352">
        <f t="shared" ca="1" si="58"/>
        <v>0</v>
      </c>
      <c r="M352">
        <f t="shared" ca="1" si="58"/>
        <v>0</v>
      </c>
      <c r="N352">
        <f t="shared" ca="1" si="58"/>
        <v>0</v>
      </c>
      <c r="O352" t="str">
        <f t="shared" ca="1" si="55"/>
        <v>d:Z</v>
      </c>
      <c r="P352" t="str">
        <f t="shared" ca="1" si="56"/>
        <v>d9:Z9</v>
      </c>
    </row>
    <row r="353" spans="1:16">
      <c r="A353" t="str">
        <f t="shared" si="51"/>
        <v>12</v>
      </c>
      <c r="B353" t="str">
        <f t="shared" ca="1" si="52"/>
        <v>GRP</v>
      </c>
      <c r="C353" t="s">
        <v>235</v>
      </c>
      <c r="D353" s="12" t="s">
        <v>807</v>
      </c>
      <c r="E353">
        <f t="shared" ca="1" si="53"/>
        <v>0</v>
      </c>
      <c r="H353" t="str">
        <f t="shared" ca="1" si="54"/>
        <v>'NEO GRP '!</v>
      </c>
      <c r="I353" t="str">
        <f t="shared" ca="1" si="57"/>
        <v>'NEO GRP '!</v>
      </c>
      <c r="J353">
        <f t="shared" ca="1" si="58"/>
        <v>0</v>
      </c>
      <c r="K353">
        <f t="shared" ca="1" si="58"/>
        <v>0</v>
      </c>
      <c r="L353">
        <f t="shared" ca="1" si="58"/>
        <v>0</v>
      </c>
      <c r="M353">
        <f t="shared" ca="1" si="58"/>
        <v>0</v>
      </c>
      <c r="N353">
        <f t="shared" ca="1" si="58"/>
        <v>0</v>
      </c>
      <c r="O353" t="str">
        <f t="shared" ca="1" si="55"/>
        <v>d:Z</v>
      </c>
      <c r="P353" t="str">
        <f t="shared" ca="1" si="56"/>
        <v>d9:Z9</v>
      </c>
    </row>
    <row r="354" spans="1:16">
      <c r="A354" t="str">
        <f t="shared" si="51"/>
        <v>13</v>
      </c>
      <c r="B354" t="str">
        <f t="shared" ca="1" si="52"/>
        <v>GRP</v>
      </c>
      <c r="C354" t="s">
        <v>235</v>
      </c>
      <c r="D354" s="12" t="s">
        <v>808</v>
      </c>
      <c r="E354">
        <f t="shared" ca="1" si="53"/>
        <v>0</v>
      </c>
      <c r="H354" t="str">
        <f t="shared" ca="1" si="54"/>
        <v>'NEO GRP '!</v>
      </c>
      <c r="I354" t="str">
        <f t="shared" ca="1" si="57"/>
        <v>'NEO GRP '!</v>
      </c>
      <c r="J354">
        <f t="shared" ca="1" si="58"/>
        <v>0</v>
      </c>
      <c r="K354">
        <f t="shared" ca="1" si="58"/>
        <v>0</v>
      </c>
      <c r="L354">
        <f t="shared" ca="1" si="58"/>
        <v>0</v>
      </c>
      <c r="M354">
        <f t="shared" ca="1" si="58"/>
        <v>0</v>
      </c>
      <c r="N354">
        <f t="shared" ca="1" si="58"/>
        <v>0</v>
      </c>
      <c r="O354" t="str">
        <f t="shared" ca="1" si="55"/>
        <v>d:Z</v>
      </c>
      <c r="P354" t="str">
        <f t="shared" ca="1" si="56"/>
        <v>d9:Z9</v>
      </c>
    </row>
    <row r="355" spans="1:16">
      <c r="A355" t="str">
        <f t="shared" si="51"/>
        <v>100</v>
      </c>
      <c r="B355" t="str">
        <f t="shared" ca="1" si="52"/>
        <v>GRP</v>
      </c>
      <c r="C355" t="s">
        <v>235</v>
      </c>
      <c r="D355" s="12" t="s">
        <v>809</v>
      </c>
      <c r="E355">
        <f t="shared" ca="1" si="53"/>
        <v>0</v>
      </c>
      <c r="H355" t="str">
        <f t="shared" ca="1" si="54"/>
        <v>'NEO GRP '!</v>
      </c>
      <c r="I355" t="str">
        <f t="shared" ca="1" si="57"/>
        <v>'NEO GRP '!</v>
      </c>
      <c r="J355">
        <f t="shared" ca="1" si="58"/>
        <v>0</v>
      </c>
      <c r="K355">
        <f t="shared" ca="1" si="58"/>
        <v>0</v>
      </c>
      <c r="L355">
        <f t="shared" ca="1" si="58"/>
        <v>0</v>
      </c>
      <c r="M355">
        <f t="shared" ca="1" si="58"/>
        <v>0</v>
      </c>
      <c r="N355">
        <f t="shared" ca="1" si="58"/>
        <v>0</v>
      </c>
      <c r="O355" t="str">
        <f t="shared" ca="1" si="55"/>
        <v>d:Z</v>
      </c>
      <c r="P355" t="str">
        <f t="shared" ca="1" si="56"/>
        <v>d9:Z9</v>
      </c>
    </row>
    <row r="356" spans="1:16">
      <c r="A356" t="str">
        <f t="shared" si="51"/>
        <v>01</v>
      </c>
      <c r="B356" t="str">
        <f t="shared" ca="1" si="52"/>
        <v>GRP</v>
      </c>
      <c r="C356" t="s">
        <v>236</v>
      </c>
      <c r="D356" s="12" t="s">
        <v>810</v>
      </c>
      <c r="E356">
        <f t="shared" ca="1" si="53"/>
        <v>0</v>
      </c>
      <c r="H356" t="str">
        <f t="shared" ca="1" si="54"/>
        <v>'NEO GRP '!</v>
      </c>
      <c r="I356" t="str">
        <f t="shared" ca="1" si="57"/>
        <v>'NEO GRP '!</v>
      </c>
      <c r="J356">
        <f t="shared" ca="1" si="58"/>
        <v>0</v>
      </c>
      <c r="K356">
        <f t="shared" ca="1" si="58"/>
        <v>0</v>
      </c>
      <c r="L356">
        <f t="shared" ca="1" si="58"/>
        <v>0</v>
      </c>
      <c r="M356">
        <f t="shared" ca="1" si="58"/>
        <v>0</v>
      </c>
      <c r="N356">
        <f t="shared" ca="1" si="58"/>
        <v>0</v>
      </c>
      <c r="O356" t="str">
        <f t="shared" ca="1" si="55"/>
        <v>d:Z</v>
      </c>
      <c r="P356" t="str">
        <f t="shared" ca="1" si="56"/>
        <v>d9:Z9</v>
      </c>
    </row>
    <row r="357" spans="1:16">
      <c r="A357" t="str">
        <f t="shared" si="51"/>
        <v>02</v>
      </c>
      <c r="B357" t="str">
        <f t="shared" ca="1" si="52"/>
        <v>GRP</v>
      </c>
      <c r="C357" t="s">
        <v>236</v>
      </c>
      <c r="D357" s="12" t="s">
        <v>811</v>
      </c>
      <c r="E357">
        <f t="shared" ca="1" si="53"/>
        <v>0</v>
      </c>
      <c r="H357" t="str">
        <f t="shared" ca="1" si="54"/>
        <v>'NEO GRP '!</v>
      </c>
      <c r="I357" t="str">
        <f t="shared" ca="1" si="57"/>
        <v>'NEO GRP '!</v>
      </c>
      <c r="J357">
        <f t="shared" ca="1" si="58"/>
        <v>0</v>
      </c>
      <c r="K357">
        <f t="shared" ca="1" si="58"/>
        <v>0</v>
      </c>
      <c r="L357">
        <f t="shared" ca="1" si="58"/>
        <v>0</v>
      </c>
      <c r="M357">
        <f t="shared" ca="1" si="58"/>
        <v>0</v>
      </c>
      <c r="N357">
        <f t="shared" ca="1" si="58"/>
        <v>0</v>
      </c>
      <c r="O357" t="str">
        <f t="shared" ca="1" si="55"/>
        <v>d:Z</v>
      </c>
      <c r="P357" t="str">
        <f t="shared" ca="1" si="56"/>
        <v>d9:Z9</v>
      </c>
    </row>
    <row r="358" spans="1:16">
      <c r="A358" t="str">
        <f t="shared" si="51"/>
        <v>03</v>
      </c>
      <c r="B358" t="str">
        <f t="shared" ca="1" si="52"/>
        <v>GRP</v>
      </c>
      <c r="C358" t="s">
        <v>236</v>
      </c>
      <c r="D358" s="12" t="s">
        <v>812</v>
      </c>
      <c r="E358">
        <f t="shared" ca="1" si="53"/>
        <v>0</v>
      </c>
      <c r="H358" t="str">
        <f t="shared" ca="1" si="54"/>
        <v>'NEO GRP '!</v>
      </c>
      <c r="I358" t="str">
        <f t="shared" ca="1" si="57"/>
        <v>'NEO GRP '!</v>
      </c>
      <c r="J358">
        <f t="shared" ca="1" si="58"/>
        <v>0</v>
      </c>
      <c r="K358">
        <f t="shared" ca="1" si="58"/>
        <v>0</v>
      </c>
      <c r="L358">
        <f t="shared" ca="1" si="58"/>
        <v>0</v>
      </c>
      <c r="M358">
        <f t="shared" ca="1" si="58"/>
        <v>0</v>
      </c>
      <c r="N358">
        <f t="shared" ca="1" si="58"/>
        <v>0</v>
      </c>
      <c r="O358" t="str">
        <f t="shared" ca="1" si="55"/>
        <v>d:Z</v>
      </c>
      <c r="P358" t="str">
        <f t="shared" ca="1" si="56"/>
        <v>d9:Z9</v>
      </c>
    </row>
    <row r="359" spans="1:16">
      <c r="A359" t="str">
        <f t="shared" si="51"/>
        <v>04</v>
      </c>
      <c r="B359" t="str">
        <f t="shared" ca="1" si="52"/>
        <v>GRP</v>
      </c>
      <c r="C359" t="s">
        <v>236</v>
      </c>
      <c r="D359" s="12" t="s">
        <v>813</v>
      </c>
      <c r="E359">
        <f t="shared" ca="1" si="53"/>
        <v>0</v>
      </c>
      <c r="H359" t="str">
        <f t="shared" ca="1" si="54"/>
        <v>'NEO GRP '!</v>
      </c>
      <c r="I359" t="str">
        <f t="shared" ca="1" si="57"/>
        <v>'NEO GRP '!</v>
      </c>
      <c r="J359">
        <f t="shared" ca="1" si="58"/>
        <v>0</v>
      </c>
      <c r="K359">
        <f t="shared" ca="1" si="58"/>
        <v>0</v>
      </c>
      <c r="L359">
        <f t="shared" ca="1" si="58"/>
        <v>0</v>
      </c>
      <c r="M359">
        <f t="shared" ca="1" si="58"/>
        <v>0</v>
      </c>
      <c r="N359">
        <f t="shared" ca="1" si="58"/>
        <v>0</v>
      </c>
      <c r="O359" t="str">
        <f t="shared" ca="1" si="55"/>
        <v>d:Z</v>
      </c>
      <c r="P359" t="str">
        <f t="shared" ca="1" si="56"/>
        <v>d9:Z9</v>
      </c>
    </row>
    <row r="360" spans="1:16">
      <c r="A360" t="str">
        <f t="shared" si="51"/>
        <v>05</v>
      </c>
      <c r="B360" t="str">
        <f t="shared" ca="1" si="52"/>
        <v>GRP</v>
      </c>
      <c r="C360" t="s">
        <v>236</v>
      </c>
      <c r="D360" s="12" t="s">
        <v>814</v>
      </c>
      <c r="E360">
        <f t="shared" ca="1" si="53"/>
        <v>0</v>
      </c>
      <c r="H360" t="str">
        <f t="shared" ca="1" si="54"/>
        <v>'NEO GRP '!</v>
      </c>
      <c r="I360" t="str">
        <f t="shared" ca="1" si="57"/>
        <v>'NEO GRP '!</v>
      </c>
      <c r="J360">
        <f t="shared" ca="1" si="58"/>
        <v>0</v>
      </c>
      <c r="K360">
        <f t="shared" ca="1" si="58"/>
        <v>0</v>
      </c>
      <c r="L360">
        <f t="shared" ca="1" si="58"/>
        <v>0</v>
      </c>
      <c r="M360">
        <f t="shared" ca="1" si="58"/>
        <v>0</v>
      </c>
      <c r="N360">
        <f t="shared" ca="1" si="58"/>
        <v>0</v>
      </c>
      <c r="O360" t="str">
        <f t="shared" ca="1" si="55"/>
        <v>d:Z</v>
      </c>
      <c r="P360" t="str">
        <f t="shared" ca="1" si="56"/>
        <v>d9:Z9</v>
      </c>
    </row>
    <row r="361" spans="1:16">
      <c r="A361" t="str">
        <f t="shared" si="51"/>
        <v>06</v>
      </c>
      <c r="B361" t="str">
        <f t="shared" ca="1" si="52"/>
        <v>GRP</v>
      </c>
      <c r="C361" t="s">
        <v>236</v>
      </c>
      <c r="D361" s="12" t="s">
        <v>815</v>
      </c>
      <c r="E361">
        <f t="shared" ca="1" si="53"/>
        <v>0</v>
      </c>
      <c r="H361" t="str">
        <f t="shared" ca="1" si="54"/>
        <v>'NEO GRP '!</v>
      </c>
      <c r="I361" t="str">
        <f t="shared" ca="1" si="57"/>
        <v>'NEO GRP '!</v>
      </c>
      <c r="J361">
        <f t="shared" ca="1" si="58"/>
        <v>0</v>
      </c>
      <c r="K361">
        <f t="shared" ca="1" si="58"/>
        <v>0</v>
      </c>
      <c r="L361">
        <f t="shared" ca="1" si="58"/>
        <v>0</v>
      </c>
      <c r="M361">
        <f t="shared" ca="1" si="58"/>
        <v>0</v>
      </c>
      <c r="N361">
        <f t="shared" ca="1" si="58"/>
        <v>0</v>
      </c>
      <c r="O361" t="str">
        <f t="shared" ca="1" si="55"/>
        <v>d:Z</v>
      </c>
      <c r="P361" t="str">
        <f t="shared" ca="1" si="56"/>
        <v>d9:Z9</v>
      </c>
    </row>
    <row r="362" spans="1:16">
      <c r="A362" t="str">
        <f t="shared" si="51"/>
        <v>07</v>
      </c>
      <c r="B362" t="str">
        <f t="shared" ca="1" si="52"/>
        <v>GRP</v>
      </c>
      <c r="C362" t="s">
        <v>236</v>
      </c>
      <c r="D362" s="12" t="s">
        <v>816</v>
      </c>
      <c r="E362">
        <f t="shared" ca="1" si="53"/>
        <v>0</v>
      </c>
      <c r="H362" t="str">
        <f t="shared" ca="1" si="54"/>
        <v>'NEO GRP '!</v>
      </c>
      <c r="I362" t="str">
        <f t="shared" ca="1" si="57"/>
        <v>'NEO GRP '!</v>
      </c>
      <c r="J362">
        <f t="shared" ca="1" si="58"/>
        <v>0</v>
      </c>
      <c r="K362">
        <f t="shared" ca="1" si="58"/>
        <v>0</v>
      </c>
      <c r="L362">
        <f t="shared" ca="1" si="58"/>
        <v>0</v>
      </c>
      <c r="M362">
        <f t="shared" ca="1" si="58"/>
        <v>0</v>
      </c>
      <c r="N362">
        <f t="shared" ca="1" si="58"/>
        <v>0</v>
      </c>
      <c r="O362" t="str">
        <f t="shared" ca="1" si="55"/>
        <v>d:Z</v>
      </c>
      <c r="P362" t="str">
        <f t="shared" ca="1" si="56"/>
        <v>d9:Z9</v>
      </c>
    </row>
    <row r="363" spans="1:16">
      <c r="A363" t="str">
        <f t="shared" si="51"/>
        <v>08</v>
      </c>
      <c r="B363" t="str">
        <f t="shared" ca="1" si="52"/>
        <v>GRP</v>
      </c>
      <c r="C363" t="s">
        <v>236</v>
      </c>
      <c r="D363" s="12" t="s">
        <v>817</v>
      </c>
      <c r="E363">
        <f t="shared" ca="1" si="53"/>
        <v>0</v>
      </c>
      <c r="H363" t="str">
        <f t="shared" ca="1" si="54"/>
        <v>'NEO GRP '!</v>
      </c>
      <c r="I363" t="str">
        <f t="shared" ca="1" si="57"/>
        <v>'NEO GRP '!</v>
      </c>
      <c r="J363">
        <f t="shared" ca="1" si="58"/>
        <v>0</v>
      </c>
      <c r="K363">
        <f t="shared" ca="1" si="58"/>
        <v>0</v>
      </c>
      <c r="L363">
        <f t="shared" ca="1" si="58"/>
        <v>0</v>
      </c>
      <c r="M363">
        <f t="shared" ca="1" si="58"/>
        <v>0</v>
      </c>
      <c r="N363">
        <f t="shared" ca="1" si="58"/>
        <v>0</v>
      </c>
      <c r="O363" t="str">
        <f t="shared" ca="1" si="55"/>
        <v>d:Z</v>
      </c>
      <c r="P363" t="str">
        <f t="shared" ca="1" si="56"/>
        <v>d9:Z9</v>
      </c>
    </row>
    <row r="364" spans="1:16">
      <c r="A364" t="str">
        <f t="shared" si="51"/>
        <v>09</v>
      </c>
      <c r="B364" t="str">
        <f t="shared" ca="1" si="52"/>
        <v>GRP</v>
      </c>
      <c r="C364" t="s">
        <v>236</v>
      </c>
      <c r="D364" s="12" t="s">
        <v>818</v>
      </c>
      <c r="E364">
        <f t="shared" ca="1" si="53"/>
        <v>0</v>
      </c>
      <c r="H364" t="str">
        <f t="shared" ca="1" si="54"/>
        <v>'NEO GRP '!</v>
      </c>
      <c r="I364" t="str">
        <f t="shared" ca="1" si="57"/>
        <v>'NEO GRP '!</v>
      </c>
      <c r="J364">
        <f t="shared" ca="1" si="58"/>
        <v>0</v>
      </c>
      <c r="K364">
        <f t="shared" ca="1" si="58"/>
        <v>0</v>
      </c>
      <c r="L364">
        <f t="shared" ca="1" si="58"/>
        <v>0</v>
      </c>
      <c r="M364">
        <f t="shared" ca="1" si="58"/>
        <v>0</v>
      </c>
      <c r="N364">
        <f t="shared" ca="1" si="58"/>
        <v>0</v>
      </c>
      <c r="O364" t="str">
        <f t="shared" ca="1" si="55"/>
        <v>d:Z</v>
      </c>
      <c r="P364" t="str">
        <f t="shared" ca="1" si="56"/>
        <v>d9:Z9</v>
      </c>
    </row>
    <row r="365" spans="1:16">
      <c r="A365" t="str">
        <f t="shared" si="51"/>
        <v>10</v>
      </c>
      <c r="B365" t="str">
        <f t="shared" ca="1" si="52"/>
        <v>GRP</v>
      </c>
      <c r="C365" t="s">
        <v>236</v>
      </c>
      <c r="D365" s="12" t="s">
        <v>819</v>
      </c>
      <c r="E365">
        <f t="shared" ca="1" si="53"/>
        <v>0</v>
      </c>
      <c r="H365" t="str">
        <f t="shared" ca="1" si="54"/>
        <v>'NEO GRP '!</v>
      </c>
      <c r="I365" t="str">
        <f t="shared" ca="1" si="57"/>
        <v>'NEO GRP '!</v>
      </c>
      <c r="J365">
        <f t="shared" ca="1" si="58"/>
        <v>0</v>
      </c>
      <c r="K365">
        <f t="shared" ca="1" si="58"/>
        <v>0</v>
      </c>
      <c r="L365">
        <f t="shared" ca="1" si="58"/>
        <v>0</v>
      </c>
      <c r="M365">
        <f t="shared" ca="1" si="58"/>
        <v>0</v>
      </c>
      <c r="N365">
        <f t="shared" ca="1" si="58"/>
        <v>0</v>
      </c>
      <c r="O365" t="str">
        <f t="shared" ca="1" si="55"/>
        <v>d:Z</v>
      </c>
      <c r="P365" t="str">
        <f t="shared" ca="1" si="56"/>
        <v>d9:Z9</v>
      </c>
    </row>
    <row r="366" spans="1:16">
      <c r="A366" t="str">
        <f t="shared" si="51"/>
        <v>11</v>
      </c>
      <c r="B366" t="str">
        <f t="shared" ca="1" si="52"/>
        <v>GRP</v>
      </c>
      <c r="C366" t="s">
        <v>236</v>
      </c>
      <c r="D366" s="12" t="s">
        <v>820</v>
      </c>
      <c r="E366">
        <f t="shared" ca="1" si="53"/>
        <v>0</v>
      </c>
      <c r="H366" t="str">
        <f t="shared" ca="1" si="54"/>
        <v>'NEO GRP '!</v>
      </c>
      <c r="I366" t="str">
        <f t="shared" ca="1" si="57"/>
        <v>'NEO GRP '!</v>
      </c>
      <c r="J366">
        <f t="shared" ca="1" si="58"/>
        <v>0</v>
      </c>
      <c r="K366">
        <f t="shared" ca="1" si="58"/>
        <v>0</v>
      </c>
      <c r="L366">
        <f t="shared" ca="1" si="58"/>
        <v>0</v>
      </c>
      <c r="M366">
        <f t="shared" ca="1" si="58"/>
        <v>0</v>
      </c>
      <c r="N366">
        <f t="shared" ca="1" si="58"/>
        <v>0</v>
      </c>
      <c r="O366" t="str">
        <f t="shared" ca="1" si="55"/>
        <v>d:Z</v>
      </c>
      <c r="P366" t="str">
        <f t="shared" ca="1" si="56"/>
        <v>d9:Z9</v>
      </c>
    </row>
    <row r="367" spans="1:16">
      <c r="A367" t="str">
        <f t="shared" si="51"/>
        <v>12</v>
      </c>
      <c r="B367" t="str">
        <f t="shared" ca="1" si="52"/>
        <v>GRP</v>
      </c>
      <c r="C367" t="s">
        <v>236</v>
      </c>
      <c r="D367" s="12" t="s">
        <v>821</v>
      </c>
      <c r="E367">
        <f t="shared" ca="1" si="53"/>
        <v>0</v>
      </c>
      <c r="H367" t="str">
        <f t="shared" ca="1" si="54"/>
        <v>'NEO GRP '!</v>
      </c>
      <c r="I367" t="str">
        <f t="shared" ca="1" si="57"/>
        <v>'NEO GRP '!</v>
      </c>
      <c r="J367">
        <f t="shared" ca="1" si="58"/>
        <v>0</v>
      </c>
      <c r="K367">
        <f t="shared" ca="1" si="58"/>
        <v>0</v>
      </c>
      <c r="L367">
        <f t="shared" ca="1" si="58"/>
        <v>0</v>
      </c>
      <c r="M367">
        <f t="shared" ca="1" si="58"/>
        <v>0</v>
      </c>
      <c r="N367">
        <f t="shared" ca="1" si="58"/>
        <v>0</v>
      </c>
      <c r="O367" t="str">
        <f t="shared" ca="1" si="55"/>
        <v>d:Z</v>
      </c>
      <c r="P367" t="str">
        <f t="shared" ca="1" si="56"/>
        <v>d9:Z9</v>
      </c>
    </row>
    <row r="368" spans="1:16">
      <c r="A368" t="str">
        <f t="shared" si="51"/>
        <v>13</v>
      </c>
      <c r="B368" t="str">
        <f t="shared" ca="1" si="52"/>
        <v>GRP</v>
      </c>
      <c r="C368" t="s">
        <v>236</v>
      </c>
      <c r="D368" s="12" t="s">
        <v>822</v>
      </c>
      <c r="E368">
        <f t="shared" ca="1" si="53"/>
        <v>0</v>
      </c>
      <c r="H368" t="str">
        <f t="shared" ca="1" si="54"/>
        <v>'NEO GRP '!</v>
      </c>
      <c r="I368" t="str">
        <f t="shared" ca="1" si="57"/>
        <v>'NEO GRP '!</v>
      </c>
      <c r="J368">
        <f t="shared" ca="1" si="58"/>
        <v>0</v>
      </c>
      <c r="K368">
        <f t="shared" ca="1" si="58"/>
        <v>0</v>
      </c>
      <c r="L368">
        <f t="shared" ca="1" si="58"/>
        <v>0</v>
      </c>
      <c r="M368">
        <f t="shared" ca="1" si="58"/>
        <v>0</v>
      </c>
      <c r="N368">
        <f t="shared" ca="1" si="58"/>
        <v>0</v>
      </c>
      <c r="O368" t="str">
        <f t="shared" ca="1" si="55"/>
        <v>d:Z</v>
      </c>
      <c r="P368" t="str">
        <f t="shared" ca="1" si="56"/>
        <v>d9:Z9</v>
      </c>
    </row>
    <row r="369" spans="1:16">
      <c r="A369" t="str">
        <f t="shared" si="51"/>
        <v>100</v>
      </c>
      <c r="B369" t="str">
        <f t="shared" ca="1" si="52"/>
        <v>GRP</v>
      </c>
      <c r="C369" t="s">
        <v>236</v>
      </c>
      <c r="D369" s="12" t="s">
        <v>823</v>
      </c>
      <c r="E369">
        <f t="shared" ca="1" si="53"/>
        <v>0</v>
      </c>
      <c r="H369" t="str">
        <f t="shared" ca="1" si="54"/>
        <v>'NEO GRP '!</v>
      </c>
      <c r="I369" t="str">
        <f t="shared" ca="1" si="57"/>
        <v>'NEO GRP '!</v>
      </c>
      <c r="J369">
        <f t="shared" ca="1" si="58"/>
        <v>0</v>
      </c>
      <c r="K369">
        <f t="shared" ca="1" si="58"/>
        <v>0</v>
      </c>
      <c r="L369">
        <f t="shared" ca="1" si="58"/>
        <v>0</v>
      </c>
      <c r="M369">
        <f t="shared" ca="1" si="58"/>
        <v>0</v>
      </c>
      <c r="N369">
        <f t="shared" ca="1" si="58"/>
        <v>0</v>
      </c>
      <c r="O369" t="str">
        <f t="shared" ca="1" si="55"/>
        <v>d:Z</v>
      </c>
      <c r="P369" t="str">
        <f t="shared" ca="1" si="56"/>
        <v>d9:Z9</v>
      </c>
    </row>
    <row r="370" spans="1:16">
      <c r="A370" t="str">
        <f t="shared" si="51"/>
        <v>01</v>
      </c>
      <c r="B370" t="str">
        <f t="shared" ca="1" si="52"/>
        <v>GRP</v>
      </c>
      <c r="C370" t="s">
        <v>238</v>
      </c>
      <c r="D370" s="12" t="s">
        <v>824</v>
      </c>
      <c r="E370">
        <f t="shared" ca="1" si="53"/>
        <v>0</v>
      </c>
      <c r="H370" t="str">
        <f t="shared" ca="1" si="54"/>
        <v>'NEO GRP '!</v>
      </c>
      <c r="I370" t="str">
        <f t="shared" ca="1" si="57"/>
        <v>'NEO GRP '!</v>
      </c>
      <c r="J370">
        <f t="shared" ca="1" si="58"/>
        <v>0</v>
      </c>
      <c r="K370">
        <f t="shared" ca="1" si="58"/>
        <v>0</v>
      </c>
      <c r="L370">
        <f t="shared" ca="1" si="58"/>
        <v>0</v>
      </c>
      <c r="M370">
        <f t="shared" ca="1" si="58"/>
        <v>0</v>
      </c>
      <c r="N370">
        <f t="shared" ca="1" si="58"/>
        <v>0</v>
      </c>
      <c r="O370" t="str">
        <f t="shared" ca="1" si="55"/>
        <v>d:Z</v>
      </c>
      <c r="P370" t="str">
        <f t="shared" ca="1" si="56"/>
        <v>d9:Z9</v>
      </c>
    </row>
    <row r="371" spans="1:16">
      <c r="A371" t="str">
        <f t="shared" si="51"/>
        <v>02</v>
      </c>
      <c r="B371" t="str">
        <f t="shared" ca="1" si="52"/>
        <v>GRP</v>
      </c>
      <c r="C371" t="s">
        <v>238</v>
      </c>
      <c r="D371" s="12" t="s">
        <v>825</v>
      </c>
      <c r="E371">
        <f t="shared" ca="1" si="53"/>
        <v>0</v>
      </c>
      <c r="H371" t="str">
        <f t="shared" ca="1" si="54"/>
        <v>'NEO GRP '!</v>
      </c>
      <c r="I371" t="str">
        <f t="shared" ca="1" si="57"/>
        <v>'NEO GRP '!</v>
      </c>
      <c r="J371">
        <f t="shared" ca="1" si="58"/>
        <v>0</v>
      </c>
      <c r="K371">
        <f t="shared" ca="1" si="58"/>
        <v>0</v>
      </c>
      <c r="L371">
        <f t="shared" ca="1" si="58"/>
        <v>0</v>
      </c>
      <c r="M371">
        <f t="shared" ca="1" si="58"/>
        <v>0</v>
      </c>
      <c r="N371">
        <f t="shared" ca="1" si="58"/>
        <v>0</v>
      </c>
      <c r="O371" t="str">
        <f t="shared" ca="1" si="55"/>
        <v>d:Z</v>
      </c>
      <c r="P371" t="str">
        <f t="shared" ca="1" si="56"/>
        <v>d9:Z9</v>
      </c>
    </row>
    <row r="372" spans="1:16">
      <c r="A372" t="str">
        <f t="shared" si="51"/>
        <v>03</v>
      </c>
      <c r="B372" t="str">
        <f t="shared" ca="1" si="52"/>
        <v>GRP</v>
      </c>
      <c r="C372" t="s">
        <v>238</v>
      </c>
      <c r="D372" s="12" t="s">
        <v>826</v>
      </c>
      <c r="E372">
        <f t="shared" ca="1" si="53"/>
        <v>0</v>
      </c>
      <c r="H372" t="str">
        <f t="shared" ca="1" si="54"/>
        <v>'NEO GRP '!</v>
      </c>
      <c r="I372" t="str">
        <f t="shared" ca="1" si="57"/>
        <v>'NEO GRP '!</v>
      </c>
      <c r="J372">
        <f t="shared" ca="1" si="58"/>
        <v>0</v>
      </c>
      <c r="K372">
        <f t="shared" ca="1" si="58"/>
        <v>0</v>
      </c>
      <c r="L372">
        <f t="shared" ca="1" si="58"/>
        <v>0</v>
      </c>
      <c r="M372">
        <f t="shared" ca="1" si="58"/>
        <v>0</v>
      </c>
      <c r="N372">
        <f t="shared" ca="1" si="58"/>
        <v>0</v>
      </c>
      <c r="O372" t="str">
        <f t="shared" ca="1" si="55"/>
        <v>d:Z</v>
      </c>
      <c r="P372" t="str">
        <f t="shared" ca="1" si="56"/>
        <v>d9:Z9</v>
      </c>
    </row>
    <row r="373" spans="1:16">
      <c r="A373" t="str">
        <f t="shared" si="51"/>
        <v>04</v>
      </c>
      <c r="B373" t="str">
        <f t="shared" ca="1" si="52"/>
        <v>GRP</v>
      </c>
      <c r="C373" t="s">
        <v>238</v>
      </c>
      <c r="D373" s="12" t="s">
        <v>827</v>
      </c>
      <c r="E373">
        <f t="shared" ca="1" si="53"/>
        <v>0</v>
      </c>
      <c r="H373" t="str">
        <f t="shared" ca="1" si="54"/>
        <v>'NEO GRP '!</v>
      </c>
      <c r="I373" t="str">
        <f t="shared" ca="1" si="57"/>
        <v>'NEO GRP '!</v>
      </c>
      <c r="J373">
        <f t="shared" ca="1" si="58"/>
        <v>0</v>
      </c>
      <c r="K373">
        <f t="shared" ca="1" si="58"/>
        <v>0</v>
      </c>
      <c r="L373">
        <f t="shared" ca="1" si="58"/>
        <v>0</v>
      </c>
      <c r="M373">
        <f t="shared" ca="1" si="58"/>
        <v>0</v>
      </c>
      <c r="N373">
        <f t="shared" ca="1" si="58"/>
        <v>0</v>
      </c>
      <c r="O373" t="str">
        <f t="shared" ca="1" si="55"/>
        <v>d:Z</v>
      </c>
      <c r="P373" t="str">
        <f t="shared" ca="1" si="56"/>
        <v>d9:Z9</v>
      </c>
    </row>
    <row r="374" spans="1:16">
      <c r="A374" t="str">
        <f t="shared" si="51"/>
        <v>05</v>
      </c>
      <c r="B374" t="str">
        <f t="shared" ca="1" si="52"/>
        <v>GRP</v>
      </c>
      <c r="C374" t="s">
        <v>238</v>
      </c>
      <c r="D374" s="12" t="s">
        <v>828</v>
      </c>
      <c r="E374">
        <f t="shared" ca="1" si="53"/>
        <v>0</v>
      </c>
      <c r="H374" t="str">
        <f t="shared" ca="1" si="54"/>
        <v>'NEO GRP '!</v>
      </c>
      <c r="I374" t="str">
        <f t="shared" ca="1" si="57"/>
        <v>'NEO GRP '!</v>
      </c>
      <c r="J374">
        <f t="shared" ca="1" si="58"/>
        <v>0</v>
      </c>
      <c r="K374">
        <f t="shared" ca="1" si="58"/>
        <v>0</v>
      </c>
      <c r="L374">
        <f t="shared" ca="1" si="58"/>
        <v>0</v>
      </c>
      <c r="M374">
        <f t="shared" ca="1" si="58"/>
        <v>0</v>
      </c>
      <c r="N374">
        <f t="shared" ca="1" si="58"/>
        <v>0</v>
      </c>
      <c r="O374" t="str">
        <f t="shared" ca="1" si="55"/>
        <v>d:Z</v>
      </c>
      <c r="P374" t="str">
        <f t="shared" ca="1" si="56"/>
        <v>d9:Z9</v>
      </c>
    </row>
    <row r="375" spans="1:16">
      <c r="A375" t="str">
        <f t="shared" si="51"/>
        <v>06</v>
      </c>
      <c r="B375" t="str">
        <f t="shared" ca="1" si="52"/>
        <v>GRP</v>
      </c>
      <c r="C375" t="s">
        <v>238</v>
      </c>
      <c r="D375" s="12" t="s">
        <v>829</v>
      </c>
      <c r="E375">
        <f t="shared" ca="1" si="53"/>
        <v>0</v>
      </c>
      <c r="H375" t="str">
        <f t="shared" ca="1" si="54"/>
        <v>'NEO GRP '!</v>
      </c>
      <c r="I375" t="str">
        <f t="shared" ca="1" si="57"/>
        <v>'NEO GRP '!</v>
      </c>
      <c r="J375">
        <f t="shared" ca="1" si="58"/>
        <v>0</v>
      </c>
      <c r="K375">
        <f t="shared" ca="1" si="58"/>
        <v>0</v>
      </c>
      <c r="L375">
        <f t="shared" ca="1" si="58"/>
        <v>0</v>
      </c>
      <c r="M375">
        <f t="shared" ca="1" si="58"/>
        <v>0</v>
      </c>
      <c r="N375">
        <f t="shared" ca="1" si="58"/>
        <v>0</v>
      </c>
      <c r="O375" t="str">
        <f t="shared" ca="1" si="55"/>
        <v>d:Z</v>
      </c>
      <c r="P375" t="str">
        <f t="shared" ca="1" si="56"/>
        <v>d9:Z9</v>
      </c>
    </row>
    <row r="376" spans="1:16">
      <c r="A376" t="str">
        <f t="shared" si="51"/>
        <v>07</v>
      </c>
      <c r="B376" t="str">
        <f t="shared" ca="1" si="52"/>
        <v>GRP</v>
      </c>
      <c r="C376" t="s">
        <v>238</v>
      </c>
      <c r="D376" s="12" t="s">
        <v>830</v>
      </c>
      <c r="E376">
        <f t="shared" ca="1" si="53"/>
        <v>0</v>
      </c>
      <c r="H376" t="str">
        <f t="shared" ca="1" si="54"/>
        <v>'NEO GRP '!</v>
      </c>
      <c r="I376" t="str">
        <f t="shared" ca="1" si="57"/>
        <v>'NEO GRP '!</v>
      </c>
      <c r="J376">
        <f t="shared" ca="1" si="58"/>
        <v>0</v>
      </c>
      <c r="K376">
        <f t="shared" ca="1" si="58"/>
        <v>0</v>
      </c>
      <c r="L376">
        <f t="shared" ca="1" si="58"/>
        <v>0</v>
      </c>
      <c r="M376">
        <f t="shared" ca="1" si="58"/>
        <v>0</v>
      </c>
      <c r="N376">
        <f t="shared" ca="1" si="58"/>
        <v>0</v>
      </c>
      <c r="O376" t="str">
        <f t="shared" ca="1" si="55"/>
        <v>d:Z</v>
      </c>
      <c r="P376" t="str">
        <f t="shared" ca="1" si="56"/>
        <v>d9:Z9</v>
      </c>
    </row>
    <row r="377" spans="1:16">
      <c r="A377" t="str">
        <f t="shared" si="51"/>
        <v>08</v>
      </c>
      <c r="B377" t="str">
        <f t="shared" ca="1" si="52"/>
        <v>GRP</v>
      </c>
      <c r="C377" t="s">
        <v>238</v>
      </c>
      <c r="D377" s="12" t="s">
        <v>831</v>
      </c>
      <c r="E377">
        <f t="shared" ca="1" si="53"/>
        <v>0</v>
      </c>
      <c r="H377" t="str">
        <f t="shared" ca="1" si="54"/>
        <v>'NEO GRP '!</v>
      </c>
      <c r="I377" t="str">
        <f t="shared" ca="1" si="57"/>
        <v>'NEO GRP '!</v>
      </c>
      <c r="J377">
        <f t="shared" ca="1" si="58"/>
        <v>0</v>
      </c>
      <c r="K377">
        <f t="shared" ca="1" si="58"/>
        <v>0</v>
      </c>
      <c r="L377">
        <f t="shared" ca="1" si="58"/>
        <v>0</v>
      </c>
      <c r="M377">
        <f t="shared" ca="1" si="58"/>
        <v>0</v>
      </c>
      <c r="N377">
        <f t="shared" ca="1" si="58"/>
        <v>0</v>
      </c>
      <c r="O377" t="str">
        <f t="shared" ca="1" si="55"/>
        <v>d:Z</v>
      </c>
      <c r="P377" t="str">
        <f t="shared" ca="1" si="56"/>
        <v>d9:Z9</v>
      </c>
    </row>
    <row r="378" spans="1:16">
      <c r="A378" t="str">
        <f t="shared" si="51"/>
        <v>09</v>
      </c>
      <c r="B378" t="str">
        <f t="shared" ca="1" si="52"/>
        <v>GRP</v>
      </c>
      <c r="C378" t="s">
        <v>238</v>
      </c>
      <c r="D378" s="12" t="s">
        <v>832</v>
      </c>
      <c r="E378">
        <f t="shared" ca="1" si="53"/>
        <v>0</v>
      </c>
      <c r="H378" t="str">
        <f t="shared" ca="1" si="54"/>
        <v>'NEO GRP '!</v>
      </c>
      <c r="I378" t="str">
        <f t="shared" ca="1" si="57"/>
        <v>'NEO GRP '!</v>
      </c>
      <c r="J378">
        <f t="shared" ca="1" si="58"/>
        <v>0</v>
      </c>
      <c r="K378">
        <f t="shared" ca="1" si="58"/>
        <v>0</v>
      </c>
      <c r="L378">
        <f t="shared" ca="1" si="58"/>
        <v>0</v>
      </c>
      <c r="M378">
        <f t="shared" ca="1" si="58"/>
        <v>0</v>
      </c>
      <c r="N378">
        <f t="shared" ca="1" si="58"/>
        <v>0</v>
      </c>
      <c r="O378" t="str">
        <f t="shared" ca="1" si="55"/>
        <v>d:Z</v>
      </c>
      <c r="P378" t="str">
        <f t="shared" ca="1" si="56"/>
        <v>d9:Z9</v>
      </c>
    </row>
    <row r="379" spans="1:16">
      <c r="A379" t="str">
        <f t="shared" si="51"/>
        <v>10</v>
      </c>
      <c r="B379" t="str">
        <f t="shared" ca="1" si="52"/>
        <v>GRP</v>
      </c>
      <c r="C379" t="s">
        <v>238</v>
      </c>
      <c r="D379" s="12" t="s">
        <v>833</v>
      </c>
      <c r="E379">
        <f t="shared" ca="1" si="53"/>
        <v>0</v>
      </c>
      <c r="H379" t="str">
        <f t="shared" ca="1" si="54"/>
        <v>'NEO GRP '!</v>
      </c>
      <c r="I379" t="str">
        <f t="shared" ca="1" si="57"/>
        <v>'NEO GRP '!</v>
      </c>
      <c r="J379">
        <f t="shared" ca="1" si="58"/>
        <v>0</v>
      </c>
      <c r="K379">
        <f t="shared" ca="1" si="58"/>
        <v>0</v>
      </c>
      <c r="L379">
        <f t="shared" ca="1" si="58"/>
        <v>0</v>
      </c>
      <c r="M379">
        <f t="shared" ca="1" si="58"/>
        <v>0</v>
      </c>
      <c r="N379">
        <f t="shared" ca="1" si="58"/>
        <v>0</v>
      </c>
      <c r="O379" t="str">
        <f t="shared" ca="1" si="55"/>
        <v>d:Z</v>
      </c>
      <c r="P379" t="str">
        <f t="shared" ca="1" si="56"/>
        <v>d9:Z9</v>
      </c>
    </row>
    <row r="380" spans="1:16">
      <c r="A380" t="str">
        <f t="shared" si="51"/>
        <v>11</v>
      </c>
      <c r="B380" t="str">
        <f t="shared" ca="1" si="52"/>
        <v>GRP</v>
      </c>
      <c r="C380" t="s">
        <v>238</v>
      </c>
      <c r="D380" s="12" t="s">
        <v>834</v>
      </c>
      <c r="E380">
        <f t="shared" ca="1" si="53"/>
        <v>0</v>
      </c>
      <c r="H380" t="str">
        <f t="shared" ca="1" si="54"/>
        <v>'NEO GRP '!</v>
      </c>
      <c r="I380" t="str">
        <f t="shared" ca="1" si="57"/>
        <v>'NEO GRP '!</v>
      </c>
      <c r="J380">
        <f t="shared" ca="1" si="58"/>
        <v>0</v>
      </c>
      <c r="K380">
        <f t="shared" ca="1" si="58"/>
        <v>0</v>
      </c>
      <c r="L380">
        <f t="shared" ca="1" si="58"/>
        <v>0</v>
      </c>
      <c r="M380">
        <f t="shared" ca="1" si="58"/>
        <v>0</v>
      </c>
      <c r="N380">
        <f t="shared" ca="1" si="58"/>
        <v>0</v>
      </c>
      <c r="O380" t="str">
        <f t="shared" ca="1" si="55"/>
        <v>d:Z</v>
      </c>
      <c r="P380" t="str">
        <f t="shared" ca="1" si="56"/>
        <v>d9:Z9</v>
      </c>
    </row>
    <row r="381" spans="1:16">
      <c r="A381" t="str">
        <f t="shared" si="51"/>
        <v>12</v>
      </c>
      <c r="B381" t="str">
        <f t="shared" ca="1" si="52"/>
        <v>GRP</v>
      </c>
      <c r="C381" t="s">
        <v>238</v>
      </c>
      <c r="D381" s="12" t="s">
        <v>835</v>
      </c>
      <c r="E381">
        <f t="shared" ca="1" si="53"/>
        <v>0</v>
      </c>
      <c r="H381" t="str">
        <f t="shared" ca="1" si="54"/>
        <v>'NEO GRP '!</v>
      </c>
      <c r="I381" t="str">
        <f t="shared" ca="1" si="57"/>
        <v>'NEO GRP '!</v>
      </c>
      <c r="J381">
        <f t="shared" ref="J381:N431" ca="1" si="59">IF(IFERROR(VLOOKUP($C381,INDIRECT(J$14&amp;"D:D"),1,FALSE),0)&lt;&gt;0,J$14,0)</f>
        <v>0</v>
      </c>
      <c r="K381">
        <f t="shared" ca="1" si="59"/>
        <v>0</v>
      </c>
      <c r="L381">
        <f t="shared" ca="1" si="59"/>
        <v>0</v>
      </c>
      <c r="M381">
        <f t="shared" ca="1" si="59"/>
        <v>0</v>
      </c>
      <c r="N381">
        <f t="shared" ca="1" si="59"/>
        <v>0</v>
      </c>
      <c r="O381" t="str">
        <f t="shared" ca="1" si="55"/>
        <v>d:Z</v>
      </c>
      <c r="P381" t="str">
        <f t="shared" ca="1" si="56"/>
        <v>d9:Z9</v>
      </c>
    </row>
    <row r="382" spans="1:16">
      <c r="A382" t="str">
        <f t="shared" si="51"/>
        <v>13</v>
      </c>
      <c r="B382" t="str">
        <f t="shared" ca="1" si="52"/>
        <v>GRP</v>
      </c>
      <c r="C382" t="s">
        <v>238</v>
      </c>
      <c r="D382" s="12" t="s">
        <v>836</v>
      </c>
      <c r="E382">
        <f t="shared" ca="1" si="53"/>
        <v>0</v>
      </c>
      <c r="H382" t="str">
        <f t="shared" ca="1" si="54"/>
        <v>'NEO GRP '!</v>
      </c>
      <c r="I382" t="str">
        <f t="shared" ca="1" si="57"/>
        <v>'NEO GRP '!</v>
      </c>
      <c r="J382">
        <f t="shared" ca="1" si="59"/>
        <v>0</v>
      </c>
      <c r="K382">
        <f t="shared" ca="1" si="59"/>
        <v>0</v>
      </c>
      <c r="L382">
        <f t="shared" ca="1" si="59"/>
        <v>0</v>
      </c>
      <c r="M382">
        <f t="shared" ca="1" si="59"/>
        <v>0</v>
      </c>
      <c r="N382">
        <f t="shared" ca="1" si="59"/>
        <v>0</v>
      </c>
      <c r="O382" t="str">
        <f t="shared" ca="1" si="55"/>
        <v>d:Z</v>
      </c>
      <c r="P382" t="str">
        <f t="shared" ca="1" si="56"/>
        <v>d9:Z9</v>
      </c>
    </row>
    <row r="383" spans="1:16">
      <c r="A383" t="str">
        <f t="shared" si="51"/>
        <v>100</v>
      </c>
      <c r="B383" t="str">
        <f t="shared" ca="1" si="52"/>
        <v>GRP</v>
      </c>
      <c r="C383" t="s">
        <v>238</v>
      </c>
      <c r="D383" s="12" t="s">
        <v>837</v>
      </c>
      <c r="E383">
        <f t="shared" ca="1" si="53"/>
        <v>0</v>
      </c>
      <c r="H383" t="str">
        <f t="shared" ca="1" si="54"/>
        <v>'NEO GRP '!</v>
      </c>
      <c r="I383" t="str">
        <f t="shared" ca="1" si="57"/>
        <v>'NEO GRP '!</v>
      </c>
      <c r="J383">
        <f t="shared" ca="1" si="59"/>
        <v>0</v>
      </c>
      <c r="K383">
        <f t="shared" ca="1" si="59"/>
        <v>0</v>
      </c>
      <c r="L383">
        <f t="shared" ca="1" si="59"/>
        <v>0</v>
      </c>
      <c r="M383">
        <f t="shared" ca="1" si="59"/>
        <v>0</v>
      </c>
      <c r="N383">
        <f t="shared" ca="1" si="59"/>
        <v>0</v>
      </c>
      <c r="O383" t="str">
        <f t="shared" ca="1" si="55"/>
        <v>d:Z</v>
      </c>
      <c r="P383" t="str">
        <f t="shared" ca="1" si="56"/>
        <v>d9:Z9</v>
      </c>
    </row>
    <row r="384" spans="1:16">
      <c r="A384" t="str">
        <f t="shared" si="51"/>
        <v>01</v>
      </c>
      <c r="B384" t="str">
        <f t="shared" ca="1" si="52"/>
        <v>GRP</v>
      </c>
      <c r="C384" t="s">
        <v>237</v>
      </c>
      <c r="D384" s="12" t="s">
        <v>838</v>
      </c>
      <c r="E384">
        <f t="shared" ca="1" si="53"/>
        <v>0</v>
      </c>
      <c r="H384" t="str">
        <f t="shared" ca="1" si="54"/>
        <v>'NEO GRP '!</v>
      </c>
      <c r="I384" t="str">
        <f t="shared" ca="1" si="57"/>
        <v>'NEO GRP '!</v>
      </c>
      <c r="J384">
        <f t="shared" ca="1" si="59"/>
        <v>0</v>
      </c>
      <c r="K384">
        <f t="shared" ca="1" si="59"/>
        <v>0</v>
      </c>
      <c r="L384">
        <f t="shared" ca="1" si="59"/>
        <v>0</v>
      </c>
      <c r="M384">
        <f t="shared" ca="1" si="59"/>
        <v>0</v>
      </c>
      <c r="N384">
        <f t="shared" ca="1" si="59"/>
        <v>0</v>
      </c>
      <c r="O384" t="str">
        <f t="shared" ca="1" si="55"/>
        <v>d:Z</v>
      </c>
      <c r="P384" t="str">
        <f t="shared" ca="1" si="56"/>
        <v>d9:Z9</v>
      </c>
    </row>
    <row r="385" spans="1:16">
      <c r="A385" t="str">
        <f t="shared" si="51"/>
        <v>02</v>
      </c>
      <c r="B385" t="str">
        <f t="shared" ca="1" si="52"/>
        <v>GRP</v>
      </c>
      <c r="C385" t="s">
        <v>237</v>
      </c>
      <c r="D385" s="12" t="s">
        <v>839</v>
      </c>
      <c r="E385">
        <f t="shared" ca="1" si="53"/>
        <v>0</v>
      </c>
      <c r="H385" t="str">
        <f t="shared" ca="1" si="54"/>
        <v>'NEO GRP '!</v>
      </c>
      <c r="I385" t="str">
        <f t="shared" ca="1" si="57"/>
        <v>'NEO GRP '!</v>
      </c>
      <c r="J385">
        <f t="shared" ca="1" si="59"/>
        <v>0</v>
      </c>
      <c r="K385">
        <f t="shared" ca="1" si="59"/>
        <v>0</v>
      </c>
      <c r="L385">
        <f t="shared" ca="1" si="59"/>
        <v>0</v>
      </c>
      <c r="M385">
        <f t="shared" ca="1" si="59"/>
        <v>0</v>
      </c>
      <c r="N385">
        <f t="shared" ca="1" si="59"/>
        <v>0</v>
      </c>
      <c r="O385" t="str">
        <f t="shared" ca="1" si="55"/>
        <v>d:Z</v>
      </c>
      <c r="P385" t="str">
        <f t="shared" ca="1" si="56"/>
        <v>d9:Z9</v>
      </c>
    </row>
    <row r="386" spans="1:16">
      <c r="A386" t="str">
        <f t="shared" si="51"/>
        <v>03</v>
      </c>
      <c r="B386" t="str">
        <f t="shared" ca="1" si="52"/>
        <v>GRP</v>
      </c>
      <c r="C386" t="s">
        <v>237</v>
      </c>
      <c r="D386" s="12" t="s">
        <v>840</v>
      </c>
      <c r="E386">
        <f t="shared" ca="1" si="53"/>
        <v>0</v>
      </c>
      <c r="H386" t="str">
        <f t="shared" ca="1" si="54"/>
        <v>'NEO GRP '!</v>
      </c>
      <c r="I386" t="str">
        <f t="shared" ca="1" si="57"/>
        <v>'NEO GRP '!</v>
      </c>
      <c r="J386">
        <f t="shared" ca="1" si="59"/>
        <v>0</v>
      </c>
      <c r="K386">
        <f t="shared" ca="1" si="59"/>
        <v>0</v>
      </c>
      <c r="L386">
        <f t="shared" ca="1" si="59"/>
        <v>0</v>
      </c>
      <c r="M386">
        <f t="shared" ca="1" si="59"/>
        <v>0</v>
      </c>
      <c r="N386">
        <f t="shared" ca="1" si="59"/>
        <v>0</v>
      </c>
      <c r="O386" t="str">
        <f t="shared" ca="1" si="55"/>
        <v>d:Z</v>
      </c>
      <c r="P386" t="str">
        <f t="shared" ca="1" si="56"/>
        <v>d9:Z9</v>
      </c>
    </row>
    <row r="387" spans="1:16">
      <c r="A387" t="str">
        <f t="shared" si="51"/>
        <v>04</v>
      </c>
      <c r="B387" t="str">
        <f t="shared" ca="1" si="52"/>
        <v>GRP</v>
      </c>
      <c r="C387" t="s">
        <v>237</v>
      </c>
      <c r="D387" s="12" t="s">
        <v>841</v>
      </c>
      <c r="E387">
        <f t="shared" ca="1" si="53"/>
        <v>0</v>
      </c>
      <c r="H387" t="str">
        <f t="shared" ca="1" si="54"/>
        <v>'NEO GRP '!</v>
      </c>
      <c r="I387" t="str">
        <f t="shared" ca="1" si="57"/>
        <v>'NEO GRP '!</v>
      </c>
      <c r="J387">
        <f t="shared" ca="1" si="59"/>
        <v>0</v>
      </c>
      <c r="K387">
        <f t="shared" ca="1" si="59"/>
        <v>0</v>
      </c>
      <c r="L387">
        <f t="shared" ca="1" si="59"/>
        <v>0</v>
      </c>
      <c r="M387">
        <f t="shared" ca="1" si="59"/>
        <v>0</v>
      </c>
      <c r="N387">
        <f t="shared" ca="1" si="59"/>
        <v>0</v>
      </c>
      <c r="O387" t="str">
        <f t="shared" ca="1" si="55"/>
        <v>d:Z</v>
      </c>
      <c r="P387" t="str">
        <f t="shared" ca="1" si="56"/>
        <v>d9:Z9</v>
      </c>
    </row>
    <row r="388" spans="1:16">
      <c r="A388" t="str">
        <f t="shared" si="51"/>
        <v>05</v>
      </c>
      <c r="B388" t="str">
        <f t="shared" ca="1" si="52"/>
        <v>GRP</v>
      </c>
      <c r="C388" t="s">
        <v>237</v>
      </c>
      <c r="D388" s="12" t="s">
        <v>842</v>
      </c>
      <c r="E388">
        <f t="shared" ca="1" si="53"/>
        <v>0</v>
      </c>
      <c r="H388" t="str">
        <f t="shared" ca="1" si="54"/>
        <v>'NEO GRP '!</v>
      </c>
      <c r="I388" t="str">
        <f t="shared" ca="1" si="57"/>
        <v>'NEO GRP '!</v>
      </c>
      <c r="J388">
        <f t="shared" ca="1" si="59"/>
        <v>0</v>
      </c>
      <c r="K388">
        <f t="shared" ca="1" si="59"/>
        <v>0</v>
      </c>
      <c r="L388">
        <f t="shared" ca="1" si="59"/>
        <v>0</v>
      </c>
      <c r="M388">
        <f t="shared" ca="1" si="59"/>
        <v>0</v>
      </c>
      <c r="N388">
        <f t="shared" ca="1" si="59"/>
        <v>0</v>
      </c>
      <c r="O388" t="str">
        <f t="shared" ca="1" si="55"/>
        <v>d:Z</v>
      </c>
      <c r="P388" t="str">
        <f t="shared" ca="1" si="56"/>
        <v>d9:Z9</v>
      </c>
    </row>
    <row r="389" spans="1:16">
      <c r="A389" t="str">
        <f t="shared" si="51"/>
        <v>06</v>
      </c>
      <c r="B389" t="str">
        <f t="shared" ca="1" si="52"/>
        <v>GRP</v>
      </c>
      <c r="C389" t="s">
        <v>237</v>
      </c>
      <c r="D389" s="12" t="s">
        <v>843</v>
      </c>
      <c r="E389">
        <f t="shared" ca="1" si="53"/>
        <v>0</v>
      </c>
      <c r="H389" t="str">
        <f t="shared" ca="1" si="54"/>
        <v>'NEO GRP '!</v>
      </c>
      <c r="I389" t="str">
        <f t="shared" ca="1" si="57"/>
        <v>'NEO GRP '!</v>
      </c>
      <c r="J389">
        <f t="shared" ca="1" si="59"/>
        <v>0</v>
      </c>
      <c r="K389">
        <f t="shared" ca="1" si="59"/>
        <v>0</v>
      </c>
      <c r="L389">
        <f t="shared" ca="1" si="59"/>
        <v>0</v>
      </c>
      <c r="M389">
        <f t="shared" ca="1" si="59"/>
        <v>0</v>
      </c>
      <c r="N389">
        <f t="shared" ca="1" si="59"/>
        <v>0</v>
      </c>
      <c r="O389" t="str">
        <f t="shared" ca="1" si="55"/>
        <v>d:Z</v>
      </c>
      <c r="P389" t="str">
        <f t="shared" ca="1" si="56"/>
        <v>d9:Z9</v>
      </c>
    </row>
    <row r="390" spans="1:16">
      <c r="A390" t="str">
        <f t="shared" si="51"/>
        <v>07</v>
      </c>
      <c r="B390" t="str">
        <f t="shared" ca="1" si="52"/>
        <v>GRP</v>
      </c>
      <c r="C390" t="s">
        <v>237</v>
      </c>
      <c r="D390" s="12" t="s">
        <v>844</v>
      </c>
      <c r="E390">
        <f t="shared" ca="1" si="53"/>
        <v>0</v>
      </c>
      <c r="H390" t="str">
        <f t="shared" ca="1" si="54"/>
        <v>'NEO GRP '!</v>
      </c>
      <c r="I390" t="str">
        <f t="shared" ca="1" si="57"/>
        <v>'NEO GRP '!</v>
      </c>
      <c r="J390">
        <f t="shared" ca="1" si="59"/>
        <v>0</v>
      </c>
      <c r="K390">
        <f t="shared" ca="1" si="59"/>
        <v>0</v>
      </c>
      <c r="L390">
        <f t="shared" ca="1" si="59"/>
        <v>0</v>
      </c>
      <c r="M390">
        <f t="shared" ca="1" si="59"/>
        <v>0</v>
      </c>
      <c r="N390">
        <f t="shared" ca="1" si="59"/>
        <v>0</v>
      </c>
      <c r="O390" t="str">
        <f t="shared" ca="1" si="55"/>
        <v>d:Z</v>
      </c>
      <c r="P390" t="str">
        <f t="shared" ca="1" si="56"/>
        <v>d9:Z9</v>
      </c>
    </row>
    <row r="391" spans="1:16">
      <c r="A391" t="str">
        <f t="shared" si="51"/>
        <v>08</v>
      </c>
      <c r="B391" t="str">
        <f t="shared" ca="1" si="52"/>
        <v>GRP</v>
      </c>
      <c r="C391" t="s">
        <v>237</v>
      </c>
      <c r="D391" s="12" t="s">
        <v>845</v>
      </c>
      <c r="E391">
        <f t="shared" ca="1" si="53"/>
        <v>0</v>
      </c>
      <c r="H391" t="str">
        <f t="shared" ca="1" si="54"/>
        <v>'NEO GRP '!</v>
      </c>
      <c r="I391" t="str">
        <f t="shared" ca="1" si="57"/>
        <v>'NEO GRP '!</v>
      </c>
      <c r="J391">
        <f t="shared" ca="1" si="59"/>
        <v>0</v>
      </c>
      <c r="K391">
        <f t="shared" ca="1" si="59"/>
        <v>0</v>
      </c>
      <c r="L391">
        <f t="shared" ca="1" si="59"/>
        <v>0</v>
      </c>
      <c r="M391">
        <f t="shared" ca="1" si="59"/>
        <v>0</v>
      </c>
      <c r="N391">
        <f t="shared" ca="1" si="59"/>
        <v>0</v>
      </c>
      <c r="O391" t="str">
        <f t="shared" ca="1" si="55"/>
        <v>d:Z</v>
      </c>
      <c r="P391" t="str">
        <f t="shared" ca="1" si="56"/>
        <v>d9:Z9</v>
      </c>
    </row>
    <row r="392" spans="1:16">
      <c r="A392" t="str">
        <f t="shared" si="51"/>
        <v>09</v>
      </c>
      <c r="B392" t="str">
        <f t="shared" ca="1" si="52"/>
        <v>GRP</v>
      </c>
      <c r="C392" t="s">
        <v>237</v>
      </c>
      <c r="D392" s="12" t="s">
        <v>846</v>
      </c>
      <c r="E392">
        <f t="shared" ca="1" si="53"/>
        <v>0</v>
      </c>
      <c r="H392" t="str">
        <f t="shared" ca="1" si="54"/>
        <v>'NEO GRP '!</v>
      </c>
      <c r="I392" t="str">
        <f t="shared" ca="1" si="57"/>
        <v>'NEO GRP '!</v>
      </c>
      <c r="J392">
        <f t="shared" ca="1" si="59"/>
        <v>0</v>
      </c>
      <c r="K392">
        <f t="shared" ca="1" si="59"/>
        <v>0</v>
      </c>
      <c r="L392">
        <f t="shared" ca="1" si="59"/>
        <v>0</v>
      </c>
      <c r="M392">
        <f t="shared" ca="1" si="59"/>
        <v>0</v>
      </c>
      <c r="N392">
        <f t="shared" ca="1" si="59"/>
        <v>0</v>
      </c>
      <c r="O392" t="str">
        <f t="shared" ca="1" si="55"/>
        <v>d:Z</v>
      </c>
      <c r="P392" t="str">
        <f t="shared" ca="1" si="56"/>
        <v>d9:Z9</v>
      </c>
    </row>
    <row r="393" spans="1:16">
      <c r="A393" t="str">
        <f t="shared" ref="A393:A456" si="60">MID(D393,LEN(C393)+2,LEN(D393)-LEN(C393))</f>
        <v>10</v>
      </c>
      <c r="B393" t="str">
        <f t="shared" ref="B393:B456" ca="1" si="61">VLOOKUP(H393,$A$1:$K$6,11,FALSE)</f>
        <v>GRP</v>
      </c>
      <c r="C393" t="s">
        <v>237</v>
      </c>
      <c r="D393" s="12" t="s">
        <v>847</v>
      </c>
      <c r="E393">
        <f t="shared" ref="E393:E456" ca="1" si="62">IFERROR(VLOOKUP(C393,INDIRECT($H393&amp;$O393),MATCH($A393,INDIRECT($H393&amp;$P393),0),FALSE),0)</f>
        <v>0</v>
      </c>
      <c r="H393" t="str">
        <f t="shared" ref="H393:H456" ca="1" si="63">IF(I393&lt;&gt;0,I393,IF(J393&lt;&gt;0,J393,IF(K393&lt;&gt;0,K393,IF(L393&lt;&gt;0,L393,IF(M393&lt;&gt;0,M393,N393)))))</f>
        <v>'NEO GRP '!</v>
      </c>
      <c r="I393" t="str">
        <f t="shared" ca="1" si="57"/>
        <v>'NEO GRP '!</v>
      </c>
      <c r="J393">
        <f t="shared" ca="1" si="59"/>
        <v>0</v>
      </c>
      <c r="K393">
        <f t="shared" ca="1" si="59"/>
        <v>0</v>
      </c>
      <c r="L393">
        <f t="shared" ca="1" si="59"/>
        <v>0</v>
      </c>
      <c r="M393">
        <f t="shared" ca="1" si="59"/>
        <v>0</v>
      </c>
      <c r="N393">
        <f t="shared" ca="1" si="59"/>
        <v>0</v>
      </c>
      <c r="O393" t="str">
        <f t="shared" ref="O393:O456" ca="1" si="64">VLOOKUP($H393,$G$8:$I$13,2,FALSE)</f>
        <v>d:Z</v>
      </c>
      <c r="P393" t="str">
        <f t="shared" ref="P393:P456" ca="1" si="65">VLOOKUP($H393,$G$8:$I$13,3,FALSE)</f>
        <v>d9:Z9</v>
      </c>
    </row>
    <row r="394" spans="1:16">
      <c r="A394" t="str">
        <f t="shared" si="60"/>
        <v>11</v>
      </c>
      <c r="B394" t="str">
        <f t="shared" ca="1" si="61"/>
        <v>GRP</v>
      </c>
      <c r="C394" t="s">
        <v>237</v>
      </c>
      <c r="D394" s="12" t="s">
        <v>848</v>
      </c>
      <c r="E394">
        <f t="shared" ca="1" si="62"/>
        <v>0</v>
      </c>
      <c r="H394" t="str">
        <f t="shared" ca="1" si="63"/>
        <v>'NEO GRP '!</v>
      </c>
      <c r="I394" t="str">
        <f t="shared" ref="I394:I457" ca="1" si="66">IF(IFERROR(VLOOKUP(C394,INDIRECT($I$14&amp;"D:D"),1,FALSE),0)&lt;&gt;0,I$14,0)</f>
        <v>'NEO GRP '!</v>
      </c>
      <c r="J394">
        <f t="shared" ca="1" si="59"/>
        <v>0</v>
      </c>
      <c r="K394">
        <f t="shared" ca="1" si="59"/>
        <v>0</v>
      </c>
      <c r="L394">
        <f t="shared" ca="1" si="59"/>
        <v>0</v>
      </c>
      <c r="M394">
        <f t="shared" ca="1" si="59"/>
        <v>0</v>
      </c>
      <c r="N394">
        <f t="shared" ca="1" si="59"/>
        <v>0</v>
      </c>
      <c r="O394" t="str">
        <f t="shared" ca="1" si="64"/>
        <v>d:Z</v>
      </c>
      <c r="P394" t="str">
        <f t="shared" ca="1" si="65"/>
        <v>d9:Z9</v>
      </c>
    </row>
    <row r="395" spans="1:16">
      <c r="A395" t="str">
        <f t="shared" si="60"/>
        <v>12</v>
      </c>
      <c r="B395" t="str">
        <f t="shared" ca="1" si="61"/>
        <v>GRP</v>
      </c>
      <c r="C395" t="s">
        <v>237</v>
      </c>
      <c r="D395" s="12" t="s">
        <v>849</v>
      </c>
      <c r="E395">
        <f t="shared" ca="1" si="62"/>
        <v>0</v>
      </c>
      <c r="H395" t="str">
        <f t="shared" ca="1" si="63"/>
        <v>'NEO GRP '!</v>
      </c>
      <c r="I395" t="str">
        <f t="shared" ca="1" si="66"/>
        <v>'NEO GRP '!</v>
      </c>
      <c r="J395">
        <f t="shared" ca="1" si="59"/>
        <v>0</v>
      </c>
      <c r="K395">
        <f t="shared" ca="1" si="59"/>
        <v>0</v>
      </c>
      <c r="L395">
        <f t="shared" ca="1" si="59"/>
        <v>0</v>
      </c>
      <c r="M395">
        <f t="shared" ca="1" si="59"/>
        <v>0</v>
      </c>
      <c r="N395">
        <f t="shared" ca="1" si="59"/>
        <v>0</v>
      </c>
      <c r="O395" t="str">
        <f t="shared" ca="1" si="64"/>
        <v>d:Z</v>
      </c>
      <c r="P395" t="str">
        <f t="shared" ca="1" si="65"/>
        <v>d9:Z9</v>
      </c>
    </row>
    <row r="396" spans="1:16">
      <c r="A396" t="str">
        <f t="shared" si="60"/>
        <v>13</v>
      </c>
      <c r="B396" t="str">
        <f t="shared" ca="1" si="61"/>
        <v>GRP</v>
      </c>
      <c r="C396" t="s">
        <v>237</v>
      </c>
      <c r="D396" s="12" t="s">
        <v>850</v>
      </c>
      <c r="E396">
        <f t="shared" ca="1" si="62"/>
        <v>0</v>
      </c>
      <c r="H396" t="str">
        <f t="shared" ca="1" si="63"/>
        <v>'NEO GRP '!</v>
      </c>
      <c r="I396" t="str">
        <f t="shared" ca="1" si="66"/>
        <v>'NEO GRP '!</v>
      </c>
      <c r="J396">
        <f t="shared" ca="1" si="59"/>
        <v>0</v>
      </c>
      <c r="K396">
        <f t="shared" ca="1" si="59"/>
        <v>0</v>
      </c>
      <c r="L396">
        <f t="shared" ca="1" si="59"/>
        <v>0</v>
      </c>
      <c r="M396">
        <f t="shared" ca="1" si="59"/>
        <v>0</v>
      </c>
      <c r="N396">
        <f t="shared" ca="1" si="59"/>
        <v>0</v>
      </c>
      <c r="O396" t="str">
        <f t="shared" ca="1" si="64"/>
        <v>d:Z</v>
      </c>
      <c r="P396" t="str">
        <f t="shared" ca="1" si="65"/>
        <v>d9:Z9</v>
      </c>
    </row>
    <row r="397" spans="1:16">
      <c r="A397" t="str">
        <f t="shared" si="60"/>
        <v>100</v>
      </c>
      <c r="B397" t="str">
        <f t="shared" ca="1" si="61"/>
        <v>GRP</v>
      </c>
      <c r="C397" t="s">
        <v>237</v>
      </c>
      <c r="D397" s="12" t="s">
        <v>851</v>
      </c>
      <c r="E397">
        <f t="shared" ca="1" si="62"/>
        <v>0</v>
      </c>
      <c r="H397" t="str">
        <f t="shared" ca="1" si="63"/>
        <v>'NEO GRP '!</v>
      </c>
      <c r="I397" t="str">
        <f t="shared" ca="1" si="66"/>
        <v>'NEO GRP '!</v>
      </c>
      <c r="J397">
        <f t="shared" ca="1" si="59"/>
        <v>0</v>
      </c>
      <c r="K397">
        <f t="shared" ca="1" si="59"/>
        <v>0</v>
      </c>
      <c r="L397">
        <f t="shared" ca="1" si="59"/>
        <v>0</v>
      </c>
      <c r="M397">
        <f t="shared" ca="1" si="59"/>
        <v>0</v>
      </c>
      <c r="N397">
        <f t="shared" ca="1" si="59"/>
        <v>0</v>
      </c>
      <c r="O397" t="str">
        <f t="shared" ca="1" si="64"/>
        <v>d:Z</v>
      </c>
      <c r="P397" t="str">
        <f t="shared" ca="1" si="65"/>
        <v>d9:Z9</v>
      </c>
    </row>
    <row r="398" spans="1:16">
      <c r="A398" t="str">
        <f t="shared" si="60"/>
        <v>01</v>
      </c>
      <c r="B398" t="str">
        <f t="shared" ca="1" si="61"/>
        <v>GRP</v>
      </c>
      <c r="C398" t="s">
        <v>239</v>
      </c>
      <c r="D398" s="12" t="s">
        <v>852</v>
      </c>
      <c r="E398">
        <f t="shared" ca="1" si="62"/>
        <v>0</v>
      </c>
      <c r="H398" t="str">
        <f t="shared" ca="1" si="63"/>
        <v>'NEO GRP '!</v>
      </c>
      <c r="I398" t="str">
        <f t="shared" ca="1" si="66"/>
        <v>'NEO GRP '!</v>
      </c>
      <c r="J398">
        <f t="shared" ca="1" si="59"/>
        <v>0</v>
      </c>
      <c r="K398">
        <f t="shared" ca="1" si="59"/>
        <v>0</v>
      </c>
      <c r="L398">
        <f t="shared" ca="1" si="59"/>
        <v>0</v>
      </c>
      <c r="M398">
        <f t="shared" ca="1" si="59"/>
        <v>0</v>
      </c>
      <c r="N398">
        <f t="shared" ca="1" si="59"/>
        <v>0</v>
      </c>
      <c r="O398" t="str">
        <f t="shared" ca="1" si="64"/>
        <v>d:Z</v>
      </c>
      <c r="P398" t="str">
        <f t="shared" ca="1" si="65"/>
        <v>d9:Z9</v>
      </c>
    </row>
    <row r="399" spans="1:16">
      <c r="A399" t="str">
        <f t="shared" si="60"/>
        <v>02</v>
      </c>
      <c r="B399" t="str">
        <f t="shared" ca="1" si="61"/>
        <v>GRP</v>
      </c>
      <c r="C399" t="s">
        <v>239</v>
      </c>
      <c r="D399" s="12" t="s">
        <v>853</v>
      </c>
      <c r="E399">
        <f t="shared" ca="1" si="62"/>
        <v>0</v>
      </c>
      <c r="H399" t="str">
        <f t="shared" ca="1" si="63"/>
        <v>'NEO GRP '!</v>
      </c>
      <c r="I399" t="str">
        <f t="shared" ca="1" si="66"/>
        <v>'NEO GRP '!</v>
      </c>
      <c r="J399">
        <f t="shared" ca="1" si="59"/>
        <v>0</v>
      </c>
      <c r="K399">
        <f t="shared" ca="1" si="59"/>
        <v>0</v>
      </c>
      <c r="L399">
        <f t="shared" ca="1" si="59"/>
        <v>0</v>
      </c>
      <c r="M399">
        <f t="shared" ca="1" si="59"/>
        <v>0</v>
      </c>
      <c r="N399">
        <f t="shared" ca="1" si="59"/>
        <v>0</v>
      </c>
      <c r="O399" t="str">
        <f t="shared" ca="1" si="64"/>
        <v>d:Z</v>
      </c>
      <c r="P399" t="str">
        <f t="shared" ca="1" si="65"/>
        <v>d9:Z9</v>
      </c>
    </row>
    <row r="400" spans="1:16">
      <c r="A400" t="str">
        <f t="shared" si="60"/>
        <v>03</v>
      </c>
      <c r="B400" t="str">
        <f t="shared" ca="1" si="61"/>
        <v>GRP</v>
      </c>
      <c r="C400" t="s">
        <v>239</v>
      </c>
      <c r="D400" s="12" t="s">
        <v>854</v>
      </c>
      <c r="E400">
        <f t="shared" ca="1" si="62"/>
        <v>0</v>
      </c>
      <c r="H400" t="str">
        <f t="shared" ca="1" si="63"/>
        <v>'NEO GRP '!</v>
      </c>
      <c r="I400" t="str">
        <f t="shared" ca="1" si="66"/>
        <v>'NEO GRP '!</v>
      </c>
      <c r="J400">
        <f t="shared" ca="1" si="59"/>
        <v>0</v>
      </c>
      <c r="K400">
        <f t="shared" ca="1" si="59"/>
        <v>0</v>
      </c>
      <c r="L400">
        <f t="shared" ca="1" si="59"/>
        <v>0</v>
      </c>
      <c r="M400">
        <f t="shared" ca="1" si="59"/>
        <v>0</v>
      </c>
      <c r="N400">
        <f t="shared" ca="1" si="59"/>
        <v>0</v>
      </c>
      <c r="O400" t="str">
        <f t="shared" ca="1" si="64"/>
        <v>d:Z</v>
      </c>
      <c r="P400" t="str">
        <f t="shared" ca="1" si="65"/>
        <v>d9:Z9</v>
      </c>
    </row>
    <row r="401" spans="1:16">
      <c r="A401" t="str">
        <f t="shared" si="60"/>
        <v>04</v>
      </c>
      <c r="B401" t="str">
        <f t="shared" ca="1" si="61"/>
        <v>GRP</v>
      </c>
      <c r="C401" t="s">
        <v>239</v>
      </c>
      <c r="D401" s="12" t="s">
        <v>855</v>
      </c>
      <c r="E401">
        <f t="shared" ca="1" si="62"/>
        <v>0</v>
      </c>
      <c r="H401" t="str">
        <f t="shared" ca="1" si="63"/>
        <v>'NEO GRP '!</v>
      </c>
      <c r="I401" t="str">
        <f t="shared" ca="1" si="66"/>
        <v>'NEO GRP '!</v>
      </c>
      <c r="J401">
        <f t="shared" ca="1" si="59"/>
        <v>0</v>
      </c>
      <c r="K401">
        <f t="shared" ca="1" si="59"/>
        <v>0</v>
      </c>
      <c r="L401">
        <f t="shared" ca="1" si="59"/>
        <v>0</v>
      </c>
      <c r="M401">
        <f t="shared" ca="1" si="59"/>
        <v>0</v>
      </c>
      <c r="N401">
        <f t="shared" ca="1" si="59"/>
        <v>0</v>
      </c>
      <c r="O401" t="str">
        <f t="shared" ca="1" si="64"/>
        <v>d:Z</v>
      </c>
      <c r="P401" t="str">
        <f t="shared" ca="1" si="65"/>
        <v>d9:Z9</v>
      </c>
    </row>
    <row r="402" spans="1:16">
      <c r="A402" t="str">
        <f t="shared" si="60"/>
        <v>05</v>
      </c>
      <c r="B402" t="str">
        <f t="shared" ca="1" si="61"/>
        <v>GRP</v>
      </c>
      <c r="C402" t="s">
        <v>239</v>
      </c>
      <c r="D402" s="12" t="s">
        <v>856</v>
      </c>
      <c r="E402">
        <f t="shared" ca="1" si="62"/>
        <v>0</v>
      </c>
      <c r="H402" t="str">
        <f t="shared" ca="1" si="63"/>
        <v>'NEO GRP '!</v>
      </c>
      <c r="I402" t="str">
        <f t="shared" ca="1" si="66"/>
        <v>'NEO GRP '!</v>
      </c>
      <c r="J402">
        <f t="shared" ca="1" si="59"/>
        <v>0</v>
      </c>
      <c r="K402">
        <f t="shared" ca="1" si="59"/>
        <v>0</v>
      </c>
      <c r="L402">
        <f t="shared" ca="1" si="59"/>
        <v>0</v>
      </c>
      <c r="M402">
        <f t="shared" ca="1" si="59"/>
        <v>0</v>
      </c>
      <c r="N402">
        <f t="shared" ca="1" si="59"/>
        <v>0</v>
      </c>
      <c r="O402" t="str">
        <f t="shared" ca="1" si="64"/>
        <v>d:Z</v>
      </c>
      <c r="P402" t="str">
        <f t="shared" ca="1" si="65"/>
        <v>d9:Z9</v>
      </c>
    </row>
    <row r="403" spans="1:16">
      <c r="A403" t="str">
        <f t="shared" si="60"/>
        <v>06</v>
      </c>
      <c r="B403" t="str">
        <f t="shared" ca="1" si="61"/>
        <v>GRP</v>
      </c>
      <c r="C403" t="s">
        <v>239</v>
      </c>
      <c r="D403" s="12" t="s">
        <v>857</v>
      </c>
      <c r="E403">
        <f t="shared" ca="1" si="62"/>
        <v>0</v>
      </c>
      <c r="H403" t="str">
        <f t="shared" ca="1" si="63"/>
        <v>'NEO GRP '!</v>
      </c>
      <c r="I403" t="str">
        <f t="shared" ca="1" si="66"/>
        <v>'NEO GRP '!</v>
      </c>
      <c r="J403">
        <f t="shared" ca="1" si="59"/>
        <v>0</v>
      </c>
      <c r="K403">
        <f t="shared" ca="1" si="59"/>
        <v>0</v>
      </c>
      <c r="L403">
        <f t="shared" ca="1" si="59"/>
        <v>0</v>
      </c>
      <c r="M403">
        <f t="shared" ca="1" si="59"/>
        <v>0</v>
      </c>
      <c r="N403">
        <f t="shared" ca="1" si="59"/>
        <v>0</v>
      </c>
      <c r="O403" t="str">
        <f t="shared" ca="1" si="64"/>
        <v>d:Z</v>
      </c>
      <c r="P403" t="str">
        <f t="shared" ca="1" si="65"/>
        <v>d9:Z9</v>
      </c>
    </row>
    <row r="404" spans="1:16">
      <c r="A404" t="str">
        <f t="shared" si="60"/>
        <v>07</v>
      </c>
      <c r="B404" t="str">
        <f t="shared" ca="1" si="61"/>
        <v>GRP</v>
      </c>
      <c r="C404" t="s">
        <v>239</v>
      </c>
      <c r="D404" s="12" t="s">
        <v>858</v>
      </c>
      <c r="E404">
        <f t="shared" ca="1" si="62"/>
        <v>0</v>
      </c>
      <c r="H404" t="str">
        <f t="shared" ca="1" si="63"/>
        <v>'NEO GRP '!</v>
      </c>
      <c r="I404" t="str">
        <f t="shared" ca="1" si="66"/>
        <v>'NEO GRP '!</v>
      </c>
      <c r="J404">
        <f t="shared" ca="1" si="59"/>
        <v>0</v>
      </c>
      <c r="K404">
        <f t="shared" ca="1" si="59"/>
        <v>0</v>
      </c>
      <c r="L404">
        <f t="shared" ca="1" si="59"/>
        <v>0</v>
      </c>
      <c r="M404">
        <f t="shared" ca="1" si="59"/>
        <v>0</v>
      </c>
      <c r="N404">
        <f t="shared" ca="1" si="59"/>
        <v>0</v>
      </c>
      <c r="O404" t="str">
        <f t="shared" ca="1" si="64"/>
        <v>d:Z</v>
      </c>
      <c r="P404" t="str">
        <f t="shared" ca="1" si="65"/>
        <v>d9:Z9</v>
      </c>
    </row>
    <row r="405" spans="1:16">
      <c r="A405" t="str">
        <f t="shared" si="60"/>
        <v>08</v>
      </c>
      <c r="B405" t="str">
        <f t="shared" ca="1" si="61"/>
        <v>GRP</v>
      </c>
      <c r="C405" t="s">
        <v>239</v>
      </c>
      <c r="D405" s="12" t="s">
        <v>859</v>
      </c>
      <c r="E405">
        <f t="shared" ca="1" si="62"/>
        <v>0</v>
      </c>
      <c r="H405" t="str">
        <f t="shared" ca="1" si="63"/>
        <v>'NEO GRP '!</v>
      </c>
      <c r="I405" t="str">
        <f t="shared" ca="1" si="66"/>
        <v>'NEO GRP '!</v>
      </c>
      <c r="J405">
        <f t="shared" ca="1" si="59"/>
        <v>0</v>
      </c>
      <c r="K405">
        <f t="shared" ca="1" si="59"/>
        <v>0</v>
      </c>
      <c r="L405">
        <f t="shared" ca="1" si="59"/>
        <v>0</v>
      </c>
      <c r="M405">
        <f t="shared" ca="1" si="59"/>
        <v>0</v>
      </c>
      <c r="N405">
        <f t="shared" ca="1" si="59"/>
        <v>0</v>
      </c>
      <c r="O405" t="str">
        <f t="shared" ca="1" si="64"/>
        <v>d:Z</v>
      </c>
      <c r="P405" t="str">
        <f t="shared" ca="1" si="65"/>
        <v>d9:Z9</v>
      </c>
    </row>
    <row r="406" spans="1:16">
      <c r="A406" t="str">
        <f t="shared" si="60"/>
        <v>09</v>
      </c>
      <c r="B406" t="str">
        <f t="shared" ca="1" si="61"/>
        <v>GRP</v>
      </c>
      <c r="C406" t="s">
        <v>239</v>
      </c>
      <c r="D406" s="12" t="s">
        <v>860</v>
      </c>
      <c r="E406">
        <f t="shared" ca="1" si="62"/>
        <v>0</v>
      </c>
      <c r="H406" t="str">
        <f t="shared" ca="1" si="63"/>
        <v>'NEO GRP '!</v>
      </c>
      <c r="I406" t="str">
        <f t="shared" ca="1" si="66"/>
        <v>'NEO GRP '!</v>
      </c>
      <c r="J406">
        <f t="shared" ca="1" si="59"/>
        <v>0</v>
      </c>
      <c r="K406">
        <f t="shared" ca="1" si="59"/>
        <v>0</v>
      </c>
      <c r="L406">
        <f t="shared" ca="1" si="59"/>
        <v>0</v>
      </c>
      <c r="M406">
        <f t="shared" ca="1" si="59"/>
        <v>0</v>
      </c>
      <c r="N406">
        <f t="shared" ca="1" si="59"/>
        <v>0</v>
      </c>
      <c r="O406" t="str">
        <f t="shared" ca="1" si="64"/>
        <v>d:Z</v>
      </c>
      <c r="P406" t="str">
        <f t="shared" ca="1" si="65"/>
        <v>d9:Z9</v>
      </c>
    </row>
    <row r="407" spans="1:16">
      <c r="A407" t="str">
        <f t="shared" si="60"/>
        <v>10</v>
      </c>
      <c r="B407" t="str">
        <f t="shared" ca="1" si="61"/>
        <v>GRP</v>
      </c>
      <c r="C407" t="s">
        <v>239</v>
      </c>
      <c r="D407" s="12" t="s">
        <v>861</v>
      </c>
      <c r="E407">
        <f t="shared" ca="1" si="62"/>
        <v>0</v>
      </c>
      <c r="H407" t="str">
        <f t="shared" ca="1" si="63"/>
        <v>'NEO GRP '!</v>
      </c>
      <c r="I407" t="str">
        <f t="shared" ca="1" si="66"/>
        <v>'NEO GRP '!</v>
      </c>
      <c r="J407">
        <f t="shared" ca="1" si="59"/>
        <v>0</v>
      </c>
      <c r="K407">
        <f t="shared" ca="1" si="59"/>
        <v>0</v>
      </c>
      <c r="L407">
        <f t="shared" ca="1" si="59"/>
        <v>0</v>
      </c>
      <c r="M407">
        <f t="shared" ca="1" si="59"/>
        <v>0</v>
      </c>
      <c r="N407">
        <f t="shared" ca="1" si="59"/>
        <v>0</v>
      </c>
      <c r="O407" t="str">
        <f t="shared" ca="1" si="64"/>
        <v>d:Z</v>
      </c>
      <c r="P407" t="str">
        <f t="shared" ca="1" si="65"/>
        <v>d9:Z9</v>
      </c>
    </row>
    <row r="408" spans="1:16">
      <c r="A408" t="str">
        <f t="shared" si="60"/>
        <v>11</v>
      </c>
      <c r="B408" t="str">
        <f t="shared" ca="1" si="61"/>
        <v>GRP</v>
      </c>
      <c r="C408" t="s">
        <v>239</v>
      </c>
      <c r="D408" s="12" t="s">
        <v>862</v>
      </c>
      <c r="E408">
        <f t="shared" ca="1" si="62"/>
        <v>0</v>
      </c>
      <c r="H408" t="str">
        <f t="shared" ca="1" si="63"/>
        <v>'NEO GRP '!</v>
      </c>
      <c r="I408" t="str">
        <f t="shared" ca="1" si="66"/>
        <v>'NEO GRP '!</v>
      </c>
      <c r="J408">
        <f t="shared" ca="1" si="59"/>
        <v>0</v>
      </c>
      <c r="K408">
        <f t="shared" ca="1" si="59"/>
        <v>0</v>
      </c>
      <c r="L408">
        <f t="shared" ca="1" si="59"/>
        <v>0</v>
      </c>
      <c r="M408">
        <f t="shared" ca="1" si="59"/>
        <v>0</v>
      </c>
      <c r="N408">
        <f t="shared" ca="1" si="59"/>
        <v>0</v>
      </c>
      <c r="O408" t="str">
        <f t="shared" ca="1" si="64"/>
        <v>d:Z</v>
      </c>
      <c r="P408" t="str">
        <f t="shared" ca="1" si="65"/>
        <v>d9:Z9</v>
      </c>
    </row>
    <row r="409" spans="1:16">
      <c r="A409" t="str">
        <f t="shared" si="60"/>
        <v>12</v>
      </c>
      <c r="B409" t="str">
        <f t="shared" ca="1" si="61"/>
        <v>GRP</v>
      </c>
      <c r="C409" t="s">
        <v>239</v>
      </c>
      <c r="D409" s="12" t="s">
        <v>863</v>
      </c>
      <c r="E409">
        <f t="shared" ca="1" si="62"/>
        <v>0</v>
      </c>
      <c r="H409" t="str">
        <f t="shared" ca="1" si="63"/>
        <v>'NEO GRP '!</v>
      </c>
      <c r="I409" t="str">
        <f t="shared" ca="1" si="66"/>
        <v>'NEO GRP '!</v>
      </c>
      <c r="J409">
        <f t="shared" ca="1" si="59"/>
        <v>0</v>
      </c>
      <c r="K409">
        <f t="shared" ca="1" si="59"/>
        <v>0</v>
      </c>
      <c r="L409">
        <f t="shared" ca="1" si="59"/>
        <v>0</v>
      </c>
      <c r="M409">
        <f t="shared" ca="1" si="59"/>
        <v>0</v>
      </c>
      <c r="N409">
        <f t="shared" ca="1" si="59"/>
        <v>0</v>
      </c>
      <c r="O409" t="str">
        <f t="shared" ca="1" si="64"/>
        <v>d:Z</v>
      </c>
      <c r="P409" t="str">
        <f t="shared" ca="1" si="65"/>
        <v>d9:Z9</v>
      </c>
    </row>
    <row r="410" spans="1:16">
      <c r="A410" t="str">
        <f t="shared" si="60"/>
        <v>13</v>
      </c>
      <c r="B410" t="str">
        <f t="shared" ca="1" si="61"/>
        <v>GRP</v>
      </c>
      <c r="C410" t="s">
        <v>239</v>
      </c>
      <c r="D410" s="12" t="s">
        <v>864</v>
      </c>
      <c r="E410">
        <f t="shared" ca="1" si="62"/>
        <v>0</v>
      </c>
      <c r="H410" t="str">
        <f t="shared" ca="1" si="63"/>
        <v>'NEO GRP '!</v>
      </c>
      <c r="I410" t="str">
        <f t="shared" ca="1" si="66"/>
        <v>'NEO GRP '!</v>
      </c>
      <c r="J410">
        <f t="shared" ca="1" si="59"/>
        <v>0</v>
      </c>
      <c r="K410">
        <f t="shared" ca="1" si="59"/>
        <v>0</v>
      </c>
      <c r="L410">
        <f t="shared" ca="1" si="59"/>
        <v>0</v>
      </c>
      <c r="M410">
        <f t="shared" ca="1" si="59"/>
        <v>0</v>
      </c>
      <c r="N410">
        <f t="shared" ca="1" si="59"/>
        <v>0</v>
      </c>
      <c r="O410" t="str">
        <f t="shared" ca="1" si="64"/>
        <v>d:Z</v>
      </c>
      <c r="P410" t="str">
        <f t="shared" ca="1" si="65"/>
        <v>d9:Z9</v>
      </c>
    </row>
    <row r="411" spans="1:16">
      <c r="A411" t="str">
        <f t="shared" si="60"/>
        <v>100</v>
      </c>
      <c r="B411" t="str">
        <f t="shared" ca="1" si="61"/>
        <v>GRP</v>
      </c>
      <c r="C411" t="s">
        <v>239</v>
      </c>
      <c r="D411" s="12" t="s">
        <v>865</v>
      </c>
      <c r="E411">
        <f t="shared" ca="1" si="62"/>
        <v>0</v>
      </c>
      <c r="H411" t="str">
        <f t="shared" ca="1" si="63"/>
        <v>'NEO GRP '!</v>
      </c>
      <c r="I411" t="str">
        <f t="shared" ca="1" si="66"/>
        <v>'NEO GRP '!</v>
      </c>
      <c r="J411">
        <f t="shared" ca="1" si="59"/>
        <v>0</v>
      </c>
      <c r="K411">
        <f t="shared" ca="1" si="59"/>
        <v>0</v>
      </c>
      <c r="L411">
        <f t="shared" ca="1" si="59"/>
        <v>0</v>
      </c>
      <c r="M411">
        <f t="shared" ca="1" si="59"/>
        <v>0</v>
      </c>
      <c r="N411">
        <f t="shared" ca="1" si="59"/>
        <v>0</v>
      </c>
      <c r="O411" t="str">
        <f t="shared" ca="1" si="64"/>
        <v>d:Z</v>
      </c>
      <c r="P411" t="str">
        <f t="shared" ca="1" si="65"/>
        <v>d9:Z9</v>
      </c>
    </row>
    <row r="412" spans="1:16">
      <c r="A412" t="str">
        <f t="shared" si="60"/>
        <v>01</v>
      </c>
      <c r="B412" t="str">
        <f t="shared" ca="1" si="61"/>
        <v>GRP</v>
      </c>
      <c r="C412" t="s">
        <v>207</v>
      </c>
      <c r="D412" s="12" t="s">
        <v>866</v>
      </c>
      <c r="E412">
        <f t="shared" ca="1" si="62"/>
        <v>0</v>
      </c>
      <c r="H412" t="str">
        <f t="shared" ca="1" si="63"/>
        <v>'NEO GRP '!</v>
      </c>
      <c r="I412" t="str">
        <f t="shared" ca="1" si="66"/>
        <v>'NEO GRP '!</v>
      </c>
      <c r="J412">
        <f t="shared" ca="1" si="59"/>
        <v>0</v>
      </c>
      <c r="K412">
        <f t="shared" ca="1" si="59"/>
        <v>0</v>
      </c>
      <c r="L412">
        <f t="shared" ca="1" si="59"/>
        <v>0</v>
      </c>
      <c r="M412">
        <f t="shared" ca="1" si="59"/>
        <v>0</v>
      </c>
      <c r="N412">
        <f t="shared" ca="1" si="59"/>
        <v>0</v>
      </c>
      <c r="O412" t="str">
        <f t="shared" ca="1" si="64"/>
        <v>d:Z</v>
      </c>
      <c r="P412" t="str">
        <f t="shared" ca="1" si="65"/>
        <v>d9:Z9</v>
      </c>
    </row>
    <row r="413" spans="1:16">
      <c r="A413" t="str">
        <f t="shared" si="60"/>
        <v>02</v>
      </c>
      <c r="B413" t="str">
        <f t="shared" ca="1" si="61"/>
        <v>GRP</v>
      </c>
      <c r="C413" t="s">
        <v>207</v>
      </c>
      <c r="D413" s="12" t="s">
        <v>867</v>
      </c>
      <c r="E413">
        <f t="shared" ca="1" si="62"/>
        <v>0</v>
      </c>
      <c r="H413" t="str">
        <f t="shared" ca="1" si="63"/>
        <v>'NEO GRP '!</v>
      </c>
      <c r="I413" t="str">
        <f t="shared" ca="1" si="66"/>
        <v>'NEO GRP '!</v>
      </c>
      <c r="J413">
        <f t="shared" ca="1" si="59"/>
        <v>0</v>
      </c>
      <c r="K413">
        <f t="shared" ca="1" si="59"/>
        <v>0</v>
      </c>
      <c r="L413">
        <f t="shared" ca="1" si="59"/>
        <v>0</v>
      </c>
      <c r="M413">
        <f t="shared" ca="1" si="59"/>
        <v>0</v>
      </c>
      <c r="N413">
        <f t="shared" ca="1" si="59"/>
        <v>0</v>
      </c>
      <c r="O413" t="str">
        <f t="shared" ca="1" si="64"/>
        <v>d:Z</v>
      </c>
      <c r="P413" t="str">
        <f t="shared" ca="1" si="65"/>
        <v>d9:Z9</v>
      </c>
    </row>
    <row r="414" spans="1:16">
      <c r="A414" t="str">
        <f t="shared" si="60"/>
        <v>03</v>
      </c>
      <c r="B414" t="str">
        <f t="shared" ca="1" si="61"/>
        <v>GRP</v>
      </c>
      <c r="C414" t="s">
        <v>207</v>
      </c>
      <c r="D414" s="12" t="s">
        <v>868</v>
      </c>
      <c r="E414">
        <f t="shared" ca="1" si="62"/>
        <v>0</v>
      </c>
      <c r="H414" t="str">
        <f t="shared" ca="1" si="63"/>
        <v>'NEO GRP '!</v>
      </c>
      <c r="I414" t="str">
        <f t="shared" ca="1" si="66"/>
        <v>'NEO GRP '!</v>
      </c>
      <c r="J414">
        <f t="shared" ca="1" si="59"/>
        <v>0</v>
      </c>
      <c r="K414">
        <f t="shared" ca="1" si="59"/>
        <v>0</v>
      </c>
      <c r="L414">
        <f t="shared" ca="1" si="59"/>
        <v>0</v>
      </c>
      <c r="M414">
        <f t="shared" ca="1" si="59"/>
        <v>0</v>
      </c>
      <c r="N414">
        <f t="shared" ca="1" si="59"/>
        <v>0</v>
      </c>
      <c r="O414" t="str">
        <f t="shared" ca="1" si="64"/>
        <v>d:Z</v>
      </c>
      <c r="P414" t="str">
        <f t="shared" ca="1" si="65"/>
        <v>d9:Z9</v>
      </c>
    </row>
    <row r="415" spans="1:16">
      <c r="A415" t="str">
        <f t="shared" si="60"/>
        <v>04</v>
      </c>
      <c r="B415" t="str">
        <f t="shared" ca="1" si="61"/>
        <v>GRP</v>
      </c>
      <c r="C415" t="s">
        <v>207</v>
      </c>
      <c r="D415" s="12" t="s">
        <v>869</v>
      </c>
      <c r="E415">
        <f t="shared" ca="1" si="62"/>
        <v>0</v>
      </c>
      <c r="H415" t="str">
        <f t="shared" ca="1" si="63"/>
        <v>'NEO GRP '!</v>
      </c>
      <c r="I415" t="str">
        <f t="shared" ca="1" si="66"/>
        <v>'NEO GRP '!</v>
      </c>
      <c r="J415">
        <f t="shared" ca="1" si="59"/>
        <v>0</v>
      </c>
      <c r="K415">
        <f t="shared" ca="1" si="59"/>
        <v>0</v>
      </c>
      <c r="L415">
        <f t="shared" ca="1" si="59"/>
        <v>0</v>
      </c>
      <c r="M415">
        <f t="shared" ca="1" si="59"/>
        <v>0</v>
      </c>
      <c r="N415">
        <f t="shared" ca="1" si="59"/>
        <v>0</v>
      </c>
      <c r="O415" t="str">
        <f t="shared" ca="1" si="64"/>
        <v>d:Z</v>
      </c>
      <c r="P415" t="str">
        <f t="shared" ca="1" si="65"/>
        <v>d9:Z9</v>
      </c>
    </row>
    <row r="416" spans="1:16">
      <c r="A416" t="str">
        <f t="shared" si="60"/>
        <v>05</v>
      </c>
      <c r="B416" t="str">
        <f t="shared" ca="1" si="61"/>
        <v>GRP</v>
      </c>
      <c r="C416" t="s">
        <v>207</v>
      </c>
      <c r="D416" s="12" t="s">
        <v>870</v>
      </c>
      <c r="E416">
        <f t="shared" ca="1" si="62"/>
        <v>0</v>
      </c>
      <c r="H416" t="str">
        <f t="shared" ca="1" si="63"/>
        <v>'NEO GRP '!</v>
      </c>
      <c r="I416" t="str">
        <f t="shared" ca="1" si="66"/>
        <v>'NEO GRP '!</v>
      </c>
      <c r="J416">
        <f t="shared" ca="1" si="59"/>
        <v>0</v>
      </c>
      <c r="K416">
        <f t="shared" ca="1" si="59"/>
        <v>0</v>
      </c>
      <c r="L416">
        <f t="shared" ca="1" si="59"/>
        <v>0</v>
      </c>
      <c r="M416">
        <f t="shared" ca="1" si="59"/>
        <v>0</v>
      </c>
      <c r="N416">
        <f t="shared" ca="1" si="59"/>
        <v>0</v>
      </c>
      <c r="O416" t="str">
        <f t="shared" ca="1" si="64"/>
        <v>d:Z</v>
      </c>
      <c r="P416" t="str">
        <f t="shared" ca="1" si="65"/>
        <v>d9:Z9</v>
      </c>
    </row>
    <row r="417" spans="1:16">
      <c r="A417" t="str">
        <f t="shared" si="60"/>
        <v>06</v>
      </c>
      <c r="B417" t="str">
        <f t="shared" ca="1" si="61"/>
        <v>GRP</v>
      </c>
      <c r="C417" t="s">
        <v>207</v>
      </c>
      <c r="D417" s="12" t="s">
        <v>871</v>
      </c>
      <c r="E417">
        <f t="shared" ca="1" si="62"/>
        <v>0</v>
      </c>
      <c r="H417" t="str">
        <f t="shared" ca="1" si="63"/>
        <v>'NEO GRP '!</v>
      </c>
      <c r="I417" t="str">
        <f t="shared" ca="1" si="66"/>
        <v>'NEO GRP '!</v>
      </c>
      <c r="J417">
        <f t="shared" ca="1" si="59"/>
        <v>0</v>
      </c>
      <c r="K417">
        <f t="shared" ca="1" si="59"/>
        <v>0</v>
      </c>
      <c r="L417">
        <f t="shared" ca="1" si="59"/>
        <v>0</v>
      </c>
      <c r="M417">
        <f t="shared" ca="1" si="59"/>
        <v>0</v>
      </c>
      <c r="N417">
        <f t="shared" ca="1" si="59"/>
        <v>0</v>
      </c>
      <c r="O417" t="str">
        <f t="shared" ca="1" si="64"/>
        <v>d:Z</v>
      </c>
      <c r="P417" t="str">
        <f t="shared" ca="1" si="65"/>
        <v>d9:Z9</v>
      </c>
    </row>
    <row r="418" spans="1:16">
      <c r="A418" t="str">
        <f t="shared" si="60"/>
        <v>07</v>
      </c>
      <c r="B418" t="str">
        <f t="shared" ca="1" si="61"/>
        <v>GRP</v>
      </c>
      <c r="C418" t="s">
        <v>207</v>
      </c>
      <c r="D418" s="12" t="s">
        <v>872</v>
      </c>
      <c r="E418">
        <f t="shared" ca="1" si="62"/>
        <v>0</v>
      </c>
      <c r="H418" t="str">
        <f t="shared" ca="1" si="63"/>
        <v>'NEO GRP '!</v>
      </c>
      <c r="I418" t="str">
        <f t="shared" ca="1" si="66"/>
        <v>'NEO GRP '!</v>
      </c>
      <c r="J418">
        <f t="shared" ca="1" si="59"/>
        <v>0</v>
      </c>
      <c r="K418">
        <f t="shared" ca="1" si="59"/>
        <v>0</v>
      </c>
      <c r="L418">
        <f t="shared" ca="1" si="59"/>
        <v>0</v>
      </c>
      <c r="M418">
        <f t="shared" ca="1" si="59"/>
        <v>0</v>
      </c>
      <c r="N418">
        <f t="shared" ca="1" si="59"/>
        <v>0</v>
      </c>
      <c r="O418" t="str">
        <f t="shared" ca="1" si="64"/>
        <v>d:Z</v>
      </c>
      <c r="P418" t="str">
        <f t="shared" ca="1" si="65"/>
        <v>d9:Z9</v>
      </c>
    </row>
    <row r="419" spans="1:16">
      <c r="A419" t="str">
        <f t="shared" si="60"/>
        <v>08</v>
      </c>
      <c r="B419" t="str">
        <f t="shared" ca="1" si="61"/>
        <v>GRP</v>
      </c>
      <c r="C419" t="s">
        <v>207</v>
      </c>
      <c r="D419" s="12" t="s">
        <v>873</v>
      </c>
      <c r="E419">
        <f t="shared" ca="1" si="62"/>
        <v>0</v>
      </c>
      <c r="H419" t="str">
        <f t="shared" ca="1" si="63"/>
        <v>'NEO GRP '!</v>
      </c>
      <c r="I419" t="str">
        <f t="shared" ca="1" si="66"/>
        <v>'NEO GRP '!</v>
      </c>
      <c r="J419">
        <f t="shared" ca="1" si="59"/>
        <v>0</v>
      </c>
      <c r="K419">
        <f t="shared" ca="1" si="59"/>
        <v>0</v>
      </c>
      <c r="L419">
        <f t="shared" ca="1" si="59"/>
        <v>0</v>
      </c>
      <c r="M419">
        <f t="shared" ca="1" si="59"/>
        <v>0</v>
      </c>
      <c r="N419">
        <f t="shared" ca="1" si="59"/>
        <v>0</v>
      </c>
      <c r="O419" t="str">
        <f t="shared" ca="1" si="64"/>
        <v>d:Z</v>
      </c>
      <c r="P419" t="str">
        <f t="shared" ca="1" si="65"/>
        <v>d9:Z9</v>
      </c>
    </row>
    <row r="420" spans="1:16">
      <c r="A420" t="str">
        <f t="shared" si="60"/>
        <v>09</v>
      </c>
      <c r="B420" t="str">
        <f t="shared" ca="1" si="61"/>
        <v>GRP</v>
      </c>
      <c r="C420" t="s">
        <v>207</v>
      </c>
      <c r="D420" s="12" t="s">
        <v>874</v>
      </c>
      <c r="E420">
        <f t="shared" ca="1" si="62"/>
        <v>0</v>
      </c>
      <c r="H420" t="str">
        <f t="shared" ca="1" si="63"/>
        <v>'NEO GRP '!</v>
      </c>
      <c r="I420" t="str">
        <f t="shared" ca="1" si="66"/>
        <v>'NEO GRP '!</v>
      </c>
      <c r="J420">
        <f t="shared" ca="1" si="59"/>
        <v>0</v>
      </c>
      <c r="K420">
        <f t="shared" ca="1" si="59"/>
        <v>0</v>
      </c>
      <c r="L420">
        <f t="shared" ca="1" si="59"/>
        <v>0</v>
      </c>
      <c r="M420">
        <f t="shared" ca="1" si="59"/>
        <v>0</v>
      </c>
      <c r="N420">
        <f t="shared" ca="1" si="59"/>
        <v>0</v>
      </c>
      <c r="O420" t="str">
        <f t="shared" ca="1" si="64"/>
        <v>d:Z</v>
      </c>
      <c r="P420" t="str">
        <f t="shared" ca="1" si="65"/>
        <v>d9:Z9</v>
      </c>
    </row>
    <row r="421" spans="1:16">
      <c r="A421" t="str">
        <f t="shared" si="60"/>
        <v>10</v>
      </c>
      <c r="B421" t="str">
        <f t="shared" ca="1" si="61"/>
        <v>GRP</v>
      </c>
      <c r="C421" t="s">
        <v>207</v>
      </c>
      <c r="D421" s="12" t="s">
        <v>875</v>
      </c>
      <c r="E421">
        <f t="shared" ca="1" si="62"/>
        <v>0</v>
      </c>
      <c r="H421" t="str">
        <f t="shared" ca="1" si="63"/>
        <v>'NEO GRP '!</v>
      </c>
      <c r="I421" t="str">
        <f t="shared" ca="1" si="66"/>
        <v>'NEO GRP '!</v>
      </c>
      <c r="J421">
        <f t="shared" ca="1" si="59"/>
        <v>0</v>
      </c>
      <c r="K421">
        <f t="shared" ca="1" si="59"/>
        <v>0</v>
      </c>
      <c r="L421">
        <f t="shared" ca="1" si="59"/>
        <v>0</v>
      </c>
      <c r="M421">
        <f t="shared" ca="1" si="59"/>
        <v>0</v>
      </c>
      <c r="N421">
        <f t="shared" ca="1" si="59"/>
        <v>0</v>
      </c>
      <c r="O421" t="str">
        <f t="shared" ca="1" si="64"/>
        <v>d:Z</v>
      </c>
      <c r="P421" t="str">
        <f t="shared" ca="1" si="65"/>
        <v>d9:Z9</v>
      </c>
    </row>
    <row r="422" spans="1:16">
      <c r="A422" t="str">
        <f t="shared" si="60"/>
        <v>11</v>
      </c>
      <c r="B422" t="str">
        <f t="shared" ca="1" si="61"/>
        <v>GRP</v>
      </c>
      <c r="C422" t="s">
        <v>207</v>
      </c>
      <c r="D422" s="12" t="s">
        <v>876</v>
      </c>
      <c r="E422">
        <f t="shared" ca="1" si="62"/>
        <v>0</v>
      </c>
      <c r="H422" t="str">
        <f t="shared" ca="1" si="63"/>
        <v>'NEO GRP '!</v>
      </c>
      <c r="I422" t="str">
        <f t="shared" ca="1" si="66"/>
        <v>'NEO GRP '!</v>
      </c>
      <c r="J422">
        <f t="shared" ca="1" si="59"/>
        <v>0</v>
      </c>
      <c r="K422">
        <f t="shared" ca="1" si="59"/>
        <v>0</v>
      </c>
      <c r="L422">
        <f t="shared" ca="1" si="59"/>
        <v>0</v>
      </c>
      <c r="M422">
        <f t="shared" ca="1" si="59"/>
        <v>0</v>
      </c>
      <c r="N422">
        <f t="shared" ca="1" si="59"/>
        <v>0</v>
      </c>
      <c r="O422" t="str">
        <f t="shared" ca="1" si="64"/>
        <v>d:Z</v>
      </c>
      <c r="P422" t="str">
        <f t="shared" ca="1" si="65"/>
        <v>d9:Z9</v>
      </c>
    </row>
    <row r="423" spans="1:16">
      <c r="A423" t="str">
        <f t="shared" si="60"/>
        <v>12</v>
      </c>
      <c r="B423" t="str">
        <f t="shared" ca="1" si="61"/>
        <v>GRP</v>
      </c>
      <c r="C423" t="s">
        <v>207</v>
      </c>
      <c r="D423" s="12" t="s">
        <v>877</v>
      </c>
      <c r="E423">
        <f t="shared" ca="1" si="62"/>
        <v>0</v>
      </c>
      <c r="H423" t="str">
        <f t="shared" ca="1" si="63"/>
        <v>'NEO GRP '!</v>
      </c>
      <c r="I423" t="str">
        <f t="shared" ca="1" si="66"/>
        <v>'NEO GRP '!</v>
      </c>
      <c r="J423">
        <f t="shared" ca="1" si="59"/>
        <v>0</v>
      </c>
      <c r="K423">
        <f t="shared" ca="1" si="59"/>
        <v>0</v>
      </c>
      <c r="L423">
        <f t="shared" ca="1" si="59"/>
        <v>0</v>
      </c>
      <c r="M423">
        <f t="shared" ca="1" si="59"/>
        <v>0</v>
      </c>
      <c r="N423">
        <f t="shared" ca="1" si="59"/>
        <v>0</v>
      </c>
      <c r="O423" t="str">
        <f t="shared" ca="1" si="64"/>
        <v>d:Z</v>
      </c>
      <c r="P423" t="str">
        <f t="shared" ca="1" si="65"/>
        <v>d9:Z9</v>
      </c>
    </row>
    <row r="424" spans="1:16">
      <c r="A424" t="str">
        <f t="shared" si="60"/>
        <v>13</v>
      </c>
      <c r="B424" t="str">
        <f t="shared" ca="1" si="61"/>
        <v>GRP</v>
      </c>
      <c r="C424" t="s">
        <v>207</v>
      </c>
      <c r="D424" s="12" t="s">
        <v>878</v>
      </c>
      <c r="E424">
        <f t="shared" ca="1" si="62"/>
        <v>0</v>
      </c>
      <c r="H424" t="str">
        <f t="shared" ca="1" si="63"/>
        <v>'NEO GRP '!</v>
      </c>
      <c r="I424" t="str">
        <f t="shared" ca="1" si="66"/>
        <v>'NEO GRP '!</v>
      </c>
      <c r="J424">
        <f t="shared" ca="1" si="59"/>
        <v>0</v>
      </c>
      <c r="K424">
        <f t="shared" ca="1" si="59"/>
        <v>0</v>
      </c>
      <c r="L424">
        <f t="shared" ca="1" si="59"/>
        <v>0</v>
      </c>
      <c r="M424">
        <f t="shared" ca="1" si="59"/>
        <v>0</v>
      </c>
      <c r="N424">
        <f t="shared" ca="1" si="59"/>
        <v>0</v>
      </c>
      <c r="O424" t="str">
        <f t="shared" ca="1" si="64"/>
        <v>d:Z</v>
      </c>
      <c r="P424" t="str">
        <f t="shared" ca="1" si="65"/>
        <v>d9:Z9</v>
      </c>
    </row>
    <row r="425" spans="1:16">
      <c r="A425" t="str">
        <f t="shared" si="60"/>
        <v>100</v>
      </c>
      <c r="B425" t="str">
        <f t="shared" ca="1" si="61"/>
        <v>GRP</v>
      </c>
      <c r="C425" t="s">
        <v>207</v>
      </c>
      <c r="D425" s="12" t="s">
        <v>879</v>
      </c>
      <c r="E425">
        <f t="shared" ca="1" si="62"/>
        <v>0</v>
      </c>
      <c r="H425" t="str">
        <f t="shared" ca="1" si="63"/>
        <v>'NEO GRP '!</v>
      </c>
      <c r="I425" t="str">
        <f t="shared" ca="1" si="66"/>
        <v>'NEO GRP '!</v>
      </c>
      <c r="J425">
        <f t="shared" ca="1" si="59"/>
        <v>0</v>
      </c>
      <c r="K425">
        <f t="shared" ca="1" si="59"/>
        <v>0</v>
      </c>
      <c r="L425">
        <f t="shared" ca="1" si="59"/>
        <v>0</v>
      </c>
      <c r="M425">
        <f t="shared" ca="1" si="59"/>
        <v>0</v>
      </c>
      <c r="N425">
        <f t="shared" ca="1" si="59"/>
        <v>0</v>
      </c>
      <c r="O425" t="str">
        <f t="shared" ca="1" si="64"/>
        <v>d:Z</v>
      </c>
      <c r="P425" t="str">
        <f t="shared" ca="1" si="65"/>
        <v>d9:Z9</v>
      </c>
    </row>
    <row r="426" spans="1:16">
      <c r="A426" t="str">
        <f t="shared" si="60"/>
        <v>01</v>
      </c>
      <c r="B426" t="str">
        <f t="shared" ca="1" si="61"/>
        <v>GRP</v>
      </c>
      <c r="C426" t="s">
        <v>206</v>
      </c>
      <c r="D426" s="12" t="s">
        <v>880</v>
      </c>
      <c r="E426">
        <f t="shared" ca="1" si="62"/>
        <v>0</v>
      </c>
      <c r="H426" t="str">
        <f t="shared" ca="1" si="63"/>
        <v>'NEO GRP '!</v>
      </c>
      <c r="I426" t="str">
        <f t="shared" ca="1" si="66"/>
        <v>'NEO GRP '!</v>
      </c>
      <c r="J426">
        <f t="shared" ca="1" si="59"/>
        <v>0</v>
      </c>
      <c r="K426">
        <f t="shared" ca="1" si="59"/>
        <v>0</v>
      </c>
      <c r="L426">
        <f t="shared" ca="1" si="59"/>
        <v>0</v>
      </c>
      <c r="M426">
        <f t="shared" ca="1" si="59"/>
        <v>0</v>
      </c>
      <c r="N426">
        <f t="shared" ca="1" si="59"/>
        <v>0</v>
      </c>
      <c r="O426" t="str">
        <f t="shared" ca="1" si="64"/>
        <v>d:Z</v>
      </c>
      <c r="P426" t="str">
        <f t="shared" ca="1" si="65"/>
        <v>d9:Z9</v>
      </c>
    </row>
    <row r="427" spans="1:16">
      <c r="A427" t="str">
        <f t="shared" si="60"/>
        <v>02</v>
      </c>
      <c r="B427" t="str">
        <f t="shared" ca="1" si="61"/>
        <v>GRP</v>
      </c>
      <c r="C427" t="s">
        <v>206</v>
      </c>
      <c r="D427" s="12" t="s">
        <v>881</v>
      </c>
      <c r="E427">
        <f t="shared" ca="1" si="62"/>
        <v>0</v>
      </c>
      <c r="H427" t="str">
        <f t="shared" ca="1" si="63"/>
        <v>'NEO GRP '!</v>
      </c>
      <c r="I427" t="str">
        <f t="shared" ca="1" si="66"/>
        <v>'NEO GRP '!</v>
      </c>
      <c r="J427">
        <f t="shared" ca="1" si="59"/>
        <v>0</v>
      </c>
      <c r="K427">
        <f t="shared" ca="1" si="59"/>
        <v>0</v>
      </c>
      <c r="L427">
        <f t="shared" ca="1" si="59"/>
        <v>0</v>
      </c>
      <c r="M427">
        <f t="shared" ca="1" si="59"/>
        <v>0</v>
      </c>
      <c r="N427">
        <f t="shared" ca="1" si="59"/>
        <v>0</v>
      </c>
      <c r="O427" t="str">
        <f t="shared" ca="1" si="64"/>
        <v>d:Z</v>
      </c>
      <c r="P427" t="str">
        <f t="shared" ca="1" si="65"/>
        <v>d9:Z9</v>
      </c>
    </row>
    <row r="428" spans="1:16">
      <c r="A428" t="str">
        <f t="shared" si="60"/>
        <v>03</v>
      </c>
      <c r="B428" t="str">
        <f t="shared" ca="1" si="61"/>
        <v>GRP</v>
      </c>
      <c r="C428" t="s">
        <v>206</v>
      </c>
      <c r="D428" s="12" t="s">
        <v>882</v>
      </c>
      <c r="E428">
        <f t="shared" ca="1" si="62"/>
        <v>0</v>
      </c>
      <c r="H428" t="str">
        <f t="shared" ca="1" si="63"/>
        <v>'NEO GRP '!</v>
      </c>
      <c r="I428" t="str">
        <f t="shared" ca="1" si="66"/>
        <v>'NEO GRP '!</v>
      </c>
      <c r="J428">
        <f t="shared" ca="1" si="59"/>
        <v>0</v>
      </c>
      <c r="K428">
        <f t="shared" ca="1" si="59"/>
        <v>0</v>
      </c>
      <c r="L428">
        <f t="shared" ca="1" si="59"/>
        <v>0</v>
      </c>
      <c r="M428">
        <f t="shared" ca="1" si="59"/>
        <v>0</v>
      </c>
      <c r="N428">
        <f t="shared" ca="1" si="59"/>
        <v>0</v>
      </c>
      <c r="O428" t="str">
        <f t="shared" ca="1" si="64"/>
        <v>d:Z</v>
      </c>
      <c r="P428" t="str">
        <f t="shared" ca="1" si="65"/>
        <v>d9:Z9</v>
      </c>
    </row>
    <row r="429" spans="1:16">
      <c r="A429" t="str">
        <f t="shared" si="60"/>
        <v>04</v>
      </c>
      <c r="B429" t="str">
        <f t="shared" ca="1" si="61"/>
        <v>GRP</v>
      </c>
      <c r="C429" t="s">
        <v>206</v>
      </c>
      <c r="D429" s="12" t="s">
        <v>883</v>
      </c>
      <c r="E429">
        <f t="shared" ca="1" si="62"/>
        <v>0</v>
      </c>
      <c r="H429" t="str">
        <f t="shared" ca="1" si="63"/>
        <v>'NEO GRP '!</v>
      </c>
      <c r="I429" t="str">
        <f t="shared" ca="1" si="66"/>
        <v>'NEO GRP '!</v>
      </c>
      <c r="J429">
        <f t="shared" ca="1" si="59"/>
        <v>0</v>
      </c>
      <c r="K429">
        <f t="shared" ca="1" si="59"/>
        <v>0</v>
      </c>
      <c r="L429">
        <f t="shared" ca="1" si="59"/>
        <v>0</v>
      </c>
      <c r="M429">
        <f t="shared" ca="1" si="59"/>
        <v>0</v>
      </c>
      <c r="N429">
        <f t="shared" ca="1" si="59"/>
        <v>0</v>
      </c>
      <c r="O429" t="str">
        <f t="shared" ca="1" si="64"/>
        <v>d:Z</v>
      </c>
      <c r="P429" t="str">
        <f t="shared" ca="1" si="65"/>
        <v>d9:Z9</v>
      </c>
    </row>
    <row r="430" spans="1:16">
      <c r="A430" t="str">
        <f t="shared" si="60"/>
        <v>05</v>
      </c>
      <c r="B430" t="str">
        <f t="shared" ca="1" si="61"/>
        <v>GRP</v>
      </c>
      <c r="C430" t="s">
        <v>206</v>
      </c>
      <c r="D430" s="12" t="s">
        <v>884</v>
      </c>
      <c r="E430">
        <f t="shared" ca="1" si="62"/>
        <v>0</v>
      </c>
      <c r="H430" t="str">
        <f t="shared" ca="1" si="63"/>
        <v>'NEO GRP '!</v>
      </c>
      <c r="I430" t="str">
        <f t="shared" ca="1" si="66"/>
        <v>'NEO GRP '!</v>
      </c>
      <c r="J430">
        <f t="shared" ca="1" si="59"/>
        <v>0</v>
      </c>
      <c r="K430">
        <f t="shared" ca="1" si="59"/>
        <v>0</v>
      </c>
      <c r="L430">
        <f t="shared" ca="1" si="59"/>
        <v>0</v>
      </c>
      <c r="M430">
        <f t="shared" ca="1" si="59"/>
        <v>0</v>
      </c>
      <c r="N430">
        <f t="shared" ca="1" si="59"/>
        <v>0</v>
      </c>
      <c r="O430" t="str">
        <f t="shared" ca="1" si="64"/>
        <v>d:Z</v>
      </c>
      <c r="P430" t="str">
        <f t="shared" ca="1" si="65"/>
        <v>d9:Z9</v>
      </c>
    </row>
    <row r="431" spans="1:16">
      <c r="A431" t="str">
        <f t="shared" si="60"/>
        <v>06</v>
      </c>
      <c r="B431" t="str">
        <f t="shared" ca="1" si="61"/>
        <v>GRP</v>
      </c>
      <c r="C431" t="s">
        <v>206</v>
      </c>
      <c r="D431" s="12" t="s">
        <v>885</v>
      </c>
      <c r="E431">
        <f t="shared" ca="1" si="62"/>
        <v>0</v>
      </c>
      <c r="H431" t="str">
        <f t="shared" ca="1" si="63"/>
        <v>'NEO GRP '!</v>
      </c>
      <c r="I431" t="str">
        <f t="shared" ca="1" si="66"/>
        <v>'NEO GRP '!</v>
      </c>
      <c r="J431">
        <f t="shared" ca="1" si="59"/>
        <v>0</v>
      </c>
      <c r="K431">
        <f t="shared" ca="1" si="59"/>
        <v>0</v>
      </c>
      <c r="L431">
        <f t="shared" ca="1" si="59"/>
        <v>0</v>
      </c>
      <c r="M431">
        <f t="shared" ca="1" si="59"/>
        <v>0</v>
      </c>
      <c r="N431">
        <f t="shared" ca="1" si="59"/>
        <v>0</v>
      </c>
      <c r="O431" t="str">
        <f t="shared" ca="1" si="64"/>
        <v>d:Z</v>
      </c>
      <c r="P431" t="str">
        <f t="shared" ca="1" si="65"/>
        <v>d9:Z9</v>
      </c>
    </row>
    <row r="432" spans="1:16">
      <c r="A432" t="str">
        <f t="shared" si="60"/>
        <v>07</v>
      </c>
      <c r="B432" t="str">
        <f t="shared" ca="1" si="61"/>
        <v>GRP</v>
      </c>
      <c r="C432" t="s">
        <v>206</v>
      </c>
      <c r="D432" s="12" t="s">
        <v>886</v>
      </c>
      <c r="E432">
        <f t="shared" ca="1" si="62"/>
        <v>0</v>
      </c>
      <c r="H432" t="str">
        <f t="shared" ca="1" si="63"/>
        <v>'NEO GRP '!</v>
      </c>
      <c r="I432" t="str">
        <f t="shared" ca="1" si="66"/>
        <v>'NEO GRP '!</v>
      </c>
      <c r="J432">
        <f t="shared" ref="J432:N482" ca="1" si="67">IF(IFERROR(VLOOKUP($C432,INDIRECT(J$14&amp;"D:D"),1,FALSE),0)&lt;&gt;0,J$14,0)</f>
        <v>0</v>
      </c>
      <c r="K432">
        <f t="shared" ca="1" si="67"/>
        <v>0</v>
      </c>
      <c r="L432">
        <f t="shared" ca="1" si="67"/>
        <v>0</v>
      </c>
      <c r="M432">
        <f t="shared" ca="1" si="67"/>
        <v>0</v>
      </c>
      <c r="N432">
        <f t="shared" ca="1" si="67"/>
        <v>0</v>
      </c>
      <c r="O432" t="str">
        <f t="shared" ca="1" si="64"/>
        <v>d:Z</v>
      </c>
      <c r="P432" t="str">
        <f t="shared" ca="1" si="65"/>
        <v>d9:Z9</v>
      </c>
    </row>
    <row r="433" spans="1:16">
      <c r="A433" t="str">
        <f t="shared" si="60"/>
        <v>08</v>
      </c>
      <c r="B433" t="str">
        <f t="shared" ca="1" si="61"/>
        <v>GRP</v>
      </c>
      <c r="C433" t="s">
        <v>206</v>
      </c>
      <c r="D433" s="12" t="s">
        <v>887</v>
      </c>
      <c r="E433">
        <f t="shared" ca="1" si="62"/>
        <v>0</v>
      </c>
      <c r="H433" t="str">
        <f t="shared" ca="1" si="63"/>
        <v>'NEO GRP '!</v>
      </c>
      <c r="I433" t="str">
        <f t="shared" ca="1" si="66"/>
        <v>'NEO GRP '!</v>
      </c>
      <c r="J433">
        <f t="shared" ca="1" si="67"/>
        <v>0</v>
      </c>
      <c r="K433">
        <f t="shared" ca="1" si="67"/>
        <v>0</v>
      </c>
      <c r="L433">
        <f t="shared" ca="1" si="67"/>
        <v>0</v>
      </c>
      <c r="M433">
        <f t="shared" ca="1" si="67"/>
        <v>0</v>
      </c>
      <c r="N433">
        <f t="shared" ca="1" si="67"/>
        <v>0</v>
      </c>
      <c r="O433" t="str">
        <f t="shared" ca="1" si="64"/>
        <v>d:Z</v>
      </c>
      <c r="P433" t="str">
        <f t="shared" ca="1" si="65"/>
        <v>d9:Z9</v>
      </c>
    </row>
    <row r="434" spans="1:16">
      <c r="A434" t="str">
        <f t="shared" si="60"/>
        <v>09</v>
      </c>
      <c r="B434" t="str">
        <f t="shared" ca="1" si="61"/>
        <v>GRP</v>
      </c>
      <c r="C434" t="s">
        <v>206</v>
      </c>
      <c r="D434" s="12" t="s">
        <v>888</v>
      </c>
      <c r="E434">
        <f t="shared" ca="1" si="62"/>
        <v>0</v>
      </c>
      <c r="H434" t="str">
        <f t="shared" ca="1" si="63"/>
        <v>'NEO GRP '!</v>
      </c>
      <c r="I434" t="str">
        <f t="shared" ca="1" si="66"/>
        <v>'NEO GRP '!</v>
      </c>
      <c r="J434">
        <f t="shared" ca="1" si="67"/>
        <v>0</v>
      </c>
      <c r="K434">
        <f t="shared" ca="1" si="67"/>
        <v>0</v>
      </c>
      <c r="L434">
        <f t="shared" ca="1" si="67"/>
        <v>0</v>
      </c>
      <c r="M434">
        <f t="shared" ca="1" si="67"/>
        <v>0</v>
      </c>
      <c r="N434">
        <f t="shared" ca="1" si="67"/>
        <v>0</v>
      </c>
      <c r="O434" t="str">
        <f t="shared" ca="1" si="64"/>
        <v>d:Z</v>
      </c>
      <c r="P434" t="str">
        <f t="shared" ca="1" si="65"/>
        <v>d9:Z9</v>
      </c>
    </row>
    <row r="435" spans="1:16">
      <c r="A435" t="str">
        <f t="shared" si="60"/>
        <v>10</v>
      </c>
      <c r="B435" t="str">
        <f t="shared" ca="1" si="61"/>
        <v>GRP</v>
      </c>
      <c r="C435" t="s">
        <v>206</v>
      </c>
      <c r="D435" s="12" t="s">
        <v>889</v>
      </c>
      <c r="E435">
        <f t="shared" ca="1" si="62"/>
        <v>0</v>
      </c>
      <c r="H435" t="str">
        <f t="shared" ca="1" si="63"/>
        <v>'NEO GRP '!</v>
      </c>
      <c r="I435" t="str">
        <f t="shared" ca="1" si="66"/>
        <v>'NEO GRP '!</v>
      </c>
      <c r="J435">
        <f t="shared" ca="1" si="67"/>
        <v>0</v>
      </c>
      <c r="K435">
        <f t="shared" ca="1" si="67"/>
        <v>0</v>
      </c>
      <c r="L435">
        <f t="shared" ca="1" si="67"/>
        <v>0</v>
      </c>
      <c r="M435">
        <f t="shared" ca="1" si="67"/>
        <v>0</v>
      </c>
      <c r="N435">
        <f t="shared" ca="1" si="67"/>
        <v>0</v>
      </c>
      <c r="O435" t="str">
        <f t="shared" ca="1" si="64"/>
        <v>d:Z</v>
      </c>
      <c r="P435" t="str">
        <f t="shared" ca="1" si="65"/>
        <v>d9:Z9</v>
      </c>
    </row>
    <row r="436" spans="1:16">
      <c r="A436" t="str">
        <f t="shared" si="60"/>
        <v>11</v>
      </c>
      <c r="B436" t="str">
        <f t="shared" ca="1" si="61"/>
        <v>GRP</v>
      </c>
      <c r="C436" t="s">
        <v>206</v>
      </c>
      <c r="D436" s="12" t="s">
        <v>890</v>
      </c>
      <c r="E436">
        <f t="shared" ca="1" si="62"/>
        <v>0</v>
      </c>
      <c r="H436" t="str">
        <f t="shared" ca="1" si="63"/>
        <v>'NEO GRP '!</v>
      </c>
      <c r="I436" t="str">
        <f t="shared" ca="1" si="66"/>
        <v>'NEO GRP '!</v>
      </c>
      <c r="J436">
        <f t="shared" ca="1" si="67"/>
        <v>0</v>
      </c>
      <c r="K436">
        <f t="shared" ca="1" si="67"/>
        <v>0</v>
      </c>
      <c r="L436">
        <f t="shared" ca="1" si="67"/>
        <v>0</v>
      </c>
      <c r="M436">
        <f t="shared" ca="1" si="67"/>
        <v>0</v>
      </c>
      <c r="N436">
        <f t="shared" ca="1" si="67"/>
        <v>0</v>
      </c>
      <c r="O436" t="str">
        <f t="shared" ca="1" si="64"/>
        <v>d:Z</v>
      </c>
      <c r="P436" t="str">
        <f t="shared" ca="1" si="65"/>
        <v>d9:Z9</v>
      </c>
    </row>
    <row r="437" spans="1:16">
      <c r="A437" t="str">
        <f t="shared" si="60"/>
        <v>12</v>
      </c>
      <c r="B437" t="str">
        <f t="shared" ca="1" si="61"/>
        <v>GRP</v>
      </c>
      <c r="C437" t="s">
        <v>206</v>
      </c>
      <c r="D437" s="12" t="s">
        <v>891</v>
      </c>
      <c r="E437">
        <f t="shared" ca="1" si="62"/>
        <v>0</v>
      </c>
      <c r="H437" t="str">
        <f t="shared" ca="1" si="63"/>
        <v>'NEO GRP '!</v>
      </c>
      <c r="I437" t="str">
        <f t="shared" ca="1" si="66"/>
        <v>'NEO GRP '!</v>
      </c>
      <c r="J437">
        <f t="shared" ca="1" si="67"/>
        <v>0</v>
      </c>
      <c r="K437">
        <f t="shared" ca="1" si="67"/>
        <v>0</v>
      </c>
      <c r="L437">
        <f t="shared" ca="1" si="67"/>
        <v>0</v>
      </c>
      <c r="M437">
        <f t="shared" ca="1" si="67"/>
        <v>0</v>
      </c>
      <c r="N437">
        <f t="shared" ca="1" si="67"/>
        <v>0</v>
      </c>
      <c r="O437" t="str">
        <f t="shared" ca="1" si="64"/>
        <v>d:Z</v>
      </c>
      <c r="P437" t="str">
        <f t="shared" ca="1" si="65"/>
        <v>d9:Z9</v>
      </c>
    </row>
    <row r="438" spans="1:16">
      <c r="A438" t="str">
        <f t="shared" si="60"/>
        <v>13</v>
      </c>
      <c r="B438" t="str">
        <f t="shared" ca="1" si="61"/>
        <v>GRP</v>
      </c>
      <c r="C438" t="s">
        <v>206</v>
      </c>
      <c r="D438" s="12" t="s">
        <v>892</v>
      </c>
      <c r="E438">
        <f t="shared" ca="1" si="62"/>
        <v>0</v>
      </c>
      <c r="H438" t="str">
        <f t="shared" ca="1" si="63"/>
        <v>'NEO GRP '!</v>
      </c>
      <c r="I438" t="str">
        <f t="shared" ca="1" si="66"/>
        <v>'NEO GRP '!</v>
      </c>
      <c r="J438">
        <f t="shared" ca="1" si="67"/>
        <v>0</v>
      </c>
      <c r="K438">
        <f t="shared" ca="1" si="67"/>
        <v>0</v>
      </c>
      <c r="L438">
        <f t="shared" ca="1" si="67"/>
        <v>0</v>
      </c>
      <c r="M438">
        <f t="shared" ca="1" si="67"/>
        <v>0</v>
      </c>
      <c r="N438">
        <f t="shared" ca="1" si="67"/>
        <v>0</v>
      </c>
      <c r="O438" t="str">
        <f t="shared" ca="1" si="64"/>
        <v>d:Z</v>
      </c>
      <c r="P438" t="str">
        <f t="shared" ca="1" si="65"/>
        <v>d9:Z9</v>
      </c>
    </row>
    <row r="439" spans="1:16">
      <c r="A439" t="str">
        <f t="shared" si="60"/>
        <v>100</v>
      </c>
      <c r="B439" t="str">
        <f t="shared" ca="1" si="61"/>
        <v>GRP</v>
      </c>
      <c r="C439" t="s">
        <v>206</v>
      </c>
      <c r="D439" s="12" t="s">
        <v>893</v>
      </c>
      <c r="E439">
        <f t="shared" ca="1" si="62"/>
        <v>0</v>
      </c>
      <c r="H439" t="str">
        <f t="shared" ca="1" si="63"/>
        <v>'NEO GRP '!</v>
      </c>
      <c r="I439" t="str">
        <f t="shared" ca="1" si="66"/>
        <v>'NEO GRP '!</v>
      </c>
      <c r="J439">
        <f t="shared" ca="1" si="67"/>
        <v>0</v>
      </c>
      <c r="K439">
        <f t="shared" ca="1" si="67"/>
        <v>0</v>
      </c>
      <c r="L439">
        <f t="shared" ca="1" si="67"/>
        <v>0</v>
      </c>
      <c r="M439">
        <f t="shared" ca="1" si="67"/>
        <v>0</v>
      </c>
      <c r="N439">
        <f t="shared" ca="1" si="67"/>
        <v>0</v>
      </c>
      <c r="O439" t="str">
        <f t="shared" ca="1" si="64"/>
        <v>d:Z</v>
      </c>
      <c r="P439" t="str">
        <f t="shared" ca="1" si="65"/>
        <v>d9:Z9</v>
      </c>
    </row>
    <row r="440" spans="1:16">
      <c r="A440" t="str">
        <f t="shared" si="60"/>
        <v>01</v>
      </c>
      <c r="B440" t="str">
        <f t="shared" ca="1" si="61"/>
        <v>GRP</v>
      </c>
      <c r="C440" t="s">
        <v>208</v>
      </c>
      <c r="D440" s="12" t="s">
        <v>894</v>
      </c>
      <c r="E440">
        <f t="shared" ca="1" si="62"/>
        <v>0</v>
      </c>
      <c r="H440" t="str">
        <f t="shared" ca="1" si="63"/>
        <v>'NEO GRP '!</v>
      </c>
      <c r="I440" t="str">
        <f t="shared" ca="1" si="66"/>
        <v>'NEO GRP '!</v>
      </c>
      <c r="J440">
        <f t="shared" ca="1" si="67"/>
        <v>0</v>
      </c>
      <c r="K440">
        <f t="shared" ca="1" si="67"/>
        <v>0</v>
      </c>
      <c r="L440">
        <f t="shared" ca="1" si="67"/>
        <v>0</v>
      </c>
      <c r="M440">
        <f t="shared" ca="1" si="67"/>
        <v>0</v>
      </c>
      <c r="N440">
        <f t="shared" ca="1" si="67"/>
        <v>0</v>
      </c>
      <c r="O440" t="str">
        <f t="shared" ca="1" si="64"/>
        <v>d:Z</v>
      </c>
      <c r="P440" t="str">
        <f t="shared" ca="1" si="65"/>
        <v>d9:Z9</v>
      </c>
    </row>
    <row r="441" spans="1:16">
      <c r="A441" t="str">
        <f t="shared" si="60"/>
        <v>02</v>
      </c>
      <c r="B441" t="str">
        <f t="shared" ca="1" si="61"/>
        <v>GRP</v>
      </c>
      <c r="C441" t="s">
        <v>208</v>
      </c>
      <c r="D441" s="12" t="s">
        <v>895</v>
      </c>
      <c r="E441">
        <f t="shared" ca="1" si="62"/>
        <v>0</v>
      </c>
      <c r="H441" t="str">
        <f t="shared" ca="1" si="63"/>
        <v>'NEO GRP '!</v>
      </c>
      <c r="I441" t="str">
        <f t="shared" ca="1" si="66"/>
        <v>'NEO GRP '!</v>
      </c>
      <c r="J441">
        <f t="shared" ca="1" si="67"/>
        <v>0</v>
      </c>
      <c r="K441">
        <f t="shared" ca="1" si="67"/>
        <v>0</v>
      </c>
      <c r="L441">
        <f t="shared" ca="1" si="67"/>
        <v>0</v>
      </c>
      <c r="M441">
        <f t="shared" ca="1" si="67"/>
        <v>0</v>
      </c>
      <c r="N441">
        <f t="shared" ca="1" si="67"/>
        <v>0</v>
      </c>
      <c r="O441" t="str">
        <f t="shared" ca="1" si="64"/>
        <v>d:Z</v>
      </c>
      <c r="P441" t="str">
        <f t="shared" ca="1" si="65"/>
        <v>d9:Z9</v>
      </c>
    </row>
    <row r="442" spans="1:16">
      <c r="A442" t="str">
        <f t="shared" si="60"/>
        <v>03</v>
      </c>
      <c r="B442" t="str">
        <f t="shared" ca="1" si="61"/>
        <v>GRP</v>
      </c>
      <c r="C442" t="s">
        <v>208</v>
      </c>
      <c r="D442" s="12" t="s">
        <v>896</v>
      </c>
      <c r="E442">
        <f t="shared" ca="1" si="62"/>
        <v>0</v>
      </c>
      <c r="H442" t="str">
        <f t="shared" ca="1" si="63"/>
        <v>'NEO GRP '!</v>
      </c>
      <c r="I442" t="str">
        <f t="shared" ca="1" si="66"/>
        <v>'NEO GRP '!</v>
      </c>
      <c r="J442">
        <f t="shared" ca="1" si="67"/>
        <v>0</v>
      </c>
      <c r="K442">
        <f t="shared" ca="1" si="67"/>
        <v>0</v>
      </c>
      <c r="L442">
        <f t="shared" ca="1" si="67"/>
        <v>0</v>
      </c>
      <c r="M442">
        <f t="shared" ca="1" si="67"/>
        <v>0</v>
      </c>
      <c r="N442">
        <f t="shared" ca="1" si="67"/>
        <v>0</v>
      </c>
      <c r="O442" t="str">
        <f t="shared" ca="1" si="64"/>
        <v>d:Z</v>
      </c>
      <c r="P442" t="str">
        <f t="shared" ca="1" si="65"/>
        <v>d9:Z9</v>
      </c>
    </row>
    <row r="443" spans="1:16">
      <c r="A443" t="str">
        <f t="shared" si="60"/>
        <v>04</v>
      </c>
      <c r="B443" t="str">
        <f t="shared" ca="1" si="61"/>
        <v>GRP</v>
      </c>
      <c r="C443" t="s">
        <v>208</v>
      </c>
      <c r="D443" s="12" t="s">
        <v>897</v>
      </c>
      <c r="E443">
        <f t="shared" ca="1" si="62"/>
        <v>0</v>
      </c>
      <c r="H443" t="str">
        <f t="shared" ca="1" si="63"/>
        <v>'NEO GRP '!</v>
      </c>
      <c r="I443" t="str">
        <f t="shared" ca="1" si="66"/>
        <v>'NEO GRP '!</v>
      </c>
      <c r="J443">
        <f t="shared" ca="1" si="67"/>
        <v>0</v>
      </c>
      <c r="K443">
        <f t="shared" ca="1" si="67"/>
        <v>0</v>
      </c>
      <c r="L443">
        <f t="shared" ca="1" si="67"/>
        <v>0</v>
      </c>
      <c r="M443">
        <f t="shared" ca="1" si="67"/>
        <v>0</v>
      </c>
      <c r="N443">
        <f t="shared" ca="1" si="67"/>
        <v>0</v>
      </c>
      <c r="O443" t="str">
        <f t="shared" ca="1" si="64"/>
        <v>d:Z</v>
      </c>
      <c r="P443" t="str">
        <f t="shared" ca="1" si="65"/>
        <v>d9:Z9</v>
      </c>
    </row>
    <row r="444" spans="1:16">
      <c r="A444" t="str">
        <f t="shared" si="60"/>
        <v>05</v>
      </c>
      <c r="B444" t="str">
        <f t="shared" ca="1" si="61"/>
        <v>GRP</v>
      </c>
      <c r="C444" t="s">
        <v>208</v>
      </c>
      <c r="D444" s="12" t="s">
        <v>898</v>
      </c>
      <c r="E444">
        <f t="shared" ca="1" si="62"/>
        <v>0</v>
      </c>
      <c r="H444" t="str">
        <f t="shared" ca="1" si="63"/>
        <v>'NEO GRP '!</v>
      </c>
      <c r="I444" t="str">
        <f t="shared" ca="1" si="66"/>
        <v>'NEO GRP '!</v>
      </c>
      <c r="J444">
        <f t="shared" ca="1" si="67"/>
        <v>0</v>
      </c>
      <c r="K444">
        <f t="shared" ca="1" si="67"/>
        <v>0</v>
      </c>
      <c r="L444">
        <f t="shared" ca="1" si="67"/>
        <v>0</v>
      </c>
      <c r="M444">
        <f t="shared" ca="1" si="67"/>
        <v>0</v>
      </c>
      <c r="N444">
        <f t="shared" ca="1" si="67"/>
        <v>0</v>
      </c>
      <c r="O444" t="str">
        <f t="shared" ca="1" si="64"/>
        <v>d:Z</v>
      </c>
      <c r="P444" t="str">
        <f t="shared" ca="1" si="65"/>
        <v>d9:Z9</v>
      </c>
    </row>
    <row r="445" spans="1:16">
      <c r="A445" t="str">
        <f t="shared" si="60"/>
        <v>06</v>
      </c>
      <c r="B445" t="str">
        <f t="shared" ca="1" si="61"/>
        <v>GRP</v>
      </c>
      <c r="C445" t="s">
        <v>208</v>
      </c>
      <c r="D445" s="12" t="s">
        <v>899</v>
      </c>
      <c r="E445">
        <f t="shared" ca="1" si="62"/>
        <v>0</v>
      </c>
      <c r="H445" t="str">
        <f t="shared" ca="1" si="63"/>
        <v>'NEO GRP '!</v>
      </c>
      <c r="I445" t="str">
        <f t="shared" ca="1" si="66"/>
        <v>'NEO GRP '!</v>
      </c>
      <c r="J445">
        <f t="shared" ca="1" si="67"/>
        <v>0</v>
      </c>
      <c r="K445">
        <f t="shared" ca="1" si="67"/>
        <v>0</v>
      </c>
      <c r="L445">
        <f t="shared" ca="1" si="67"/>
        <v>0</v>
      </c>
      <c r="M445">
        <f t="shared" ca="1" si="67"/>
        <v>0</v>
      </c>
      <c r="N445">
        <f t="shared" ca="1" si="67"/>
        <v>0</v>
      </c>
      <c r="O445" t="str">
        <f t="shared" ca="1" si="64"/>
        <v>d:Z</v>
      </c>
      <c r="P445" t="str">
        <f t="shared" ca="1" si="65"/>
        <v>d9:Z9</v>
      </c>
    </row>
    <row r="446" spans="1:16">
      <c r="A446" t="str">
        <f t="shared" si="60"/>
        <v>07</v>
      </c>
      <c r="B446" t="str">
        <f t="shared" ca="1" si="61"/>
        <v>GRP</v>
      </c>
      <c r="C446" t="s">
        <v>208</v>
      </c>
      <c r="D446" s="12" t="s">
        <v>900</v>
      </c>
      <c r="E446">
        <f t="shared" ca="1" si="62"/>
        <v>0</v>
      </c>
      <c r="H446" t="str">
        <f t="shared" ca="1" si="63"/>
        <v>'NEO GRP '!</v>
      </c>
      <c r="I446" t="str">
        <f t="shared" ca="1" si="66"/>
        <v>'NEO GRP '!</v>
      </c>
      <c r="J446">
        <f t="shared" ca="1" si="67"/>
        <v>0</v>
      </c>
      <c r="K446">
        <f t="shared" ca="1" si="67"/>
        <v>0</v>
      </c>
      <c r="L446">
        <f t="shared" ca="1" si="67"/>
        <v>0</v>
      </c>
      <c r="M446">
        <f t="shared" ca="1" si="67"/>
        <v>0</v>
      </c>
      <c r="N446">
        <f t="shared" ca="1" si="67"/>
        <v>0</v>
      </c>
      <c r="O446" t="str">
        <f t="shared" ca="1" si="64"/>
        <v>d:Z</v>
      </c>
      <c r="P446" t="str">
        <f t="shared" ca="1" si="65"/>
        <v>d9:Z9</v>
      </c>
    </row>
    <row r="447" spans="1:16">
      <c r="A447" t="str">
        <f t="shared" si="60"/>
        <v>08</v>
      </c>
      <c r="B447" t="str">
        <f t="shared" ca="1" si="61"/>
        <v>GRP</v>
      </c>
      <c r="C447" t="s">
        <v>208</v>
      </c>
      <c r="D447" s="12" t="s">
        <v>901</v>
      </c>
      <c r="E447">
        <f t="shared" ca="1" si="62"/>
        <v>0</v>
      </c>
      <c r="H447" t="str">
        <f t="shared" ca="1" si="63"/>
        <v>'NEO GRP '!</v>
      </c>
      <c r="I447" t="str">
        <f t="shared" ca="1" si="66"/>
        <v>'NEO GRP '!</v>
      </c>
      <c r="J447">
        <f t="shared" ca="1" si="67"/>
        <v>0</v>
      </c>
      <c r="K447">
        <f t="shared" ca="1" si="67"/>
        <v>0</v>
      </c>
      <c r="L447">
        <f t="shared" ca="1" si="67"/>
        <v>0</v>
      </c>
      <c r="M447">
        <f t="shared" ca="1" si="67"/>
        <v>0</v>
      </c>
      <c r="N447">
        <f t="shared" ca="1" si="67"/>
        <v>0</v>
      </c>
      <c r="O447" t="str">
        <f t="shared" ca="1" si="64"/>
        <v>d:Z</v>
      </c>
      <c r="P447" t="str">
        <f t="shared" ca="1" si="65"/>
        <v>d9:Z9</v>
      </c>
    </row>
    <row r="448" spans="1:16">
      <c r="A448" t="str">
        <f t="shared" si="60"/>
        <v>09</v>
      </c>
      <c r="B448" t="str">
        <f t="shared" ca="1" si="61"/>
        <v>GRP</v>
      </c>
      <c r="C448" t="s">
        <v>208</v>
      </c>
      <c r="D448" s="12" t="s">
        <v>902</v>
      </c>
      <c r="E448">
        <f t="shared" ca="1" si="62"/>
        <v>0</v>
      </c>
      <c r="H448" t="str">
        <f t="shared" ca="1" si="63"/>
        <v>'NEO GRP '!</v>
      </c>
      <c r="I448" t="str">
        <f t="shared" ca="1" si="66"/>
        <v>'NEO GRP '!</v>
      </c>
      <c r="J448">
        <f t="shared" ca="1" si="67"/>
        <v>0</v>
      </c>
      <c r="K448">
        <f t="shared" ca="1" si="67"/>
        <v>0</v>
      </c>
      <c r="L448">
        <f t="shared" ca="1" si="67"/>
        <v>0</v>
      </c>
      <c r="M448">
        <f t="shared" ca="1" si="67"/>
        <v>0</v>
      </c>
      <c r="N448">
        <f t="shared" ca="1" si="67"/>
        <v>0</v>
      </c>
      <c r="O448" t="str">
        <f t="shared" ca="1" si="64"/>
        <v>d:Z</v>
      </c>
      <c r="P448" t="str">
        <f t="shared" ca="1" si="65"/>
        <v>d9:Z9</v>
      </c>
    </row>
    <row r="449" spans="1:16">
      <c r="A449" t="str">
        <f t="shared" si="60"/>
        <v>10</v>
      </c>
      <c r="B449" t="str">
        <f t="shared" ca="1" si="61"/>
        <v>GRP</v>
      </c>
      <c r="C449" t="s">
        <v>208</v>
      </c>
      <c r="D449" s="12" t="s">
        <v>903</v>
      </c>
      <c r="E449">
        <f t="shared" ca="1" si="62"/>
        <v>0</v>
      </c>
      <c r="H449" t="str">
        <f t="shared" ca="1" si="63"/>
        <v>'NEO GRP '!</v>
      </c>
      <c r="I449" t="str">
        <f t="shared" ca="1" si="66"/>
        <v>'NEO GRP '!</v>
      </c>
      <c r="J449">
        <f t="shared" ca="1" si="67"/>
        <v>0</v>
      </c>
      <c r="K449">
        <f t="shared" ca="1" si="67"/>
        <v>0</v>
      </c>
      <c r="L449">
        <f t="shared" ca="1" si="67"/>
        <v>0</v>
      </c>
      <c r="M449">
        <f t="shared" ca="1" si="67"/>
        <v>0</v>
      </c>
      <c r="N449">
        <f t="shared" ca="1" si="67"/>
        <v>0</v>
      </c>
      <c r="O449" t="str">
        <f t="shared" ca="1" si="64"/>
        <v>d:Z</v>
      </c>
      <c r="P449" t="str">
        <f t="shared" ca="1" si="65"/>
        <v>d9:Z9</v>
      </c>
    </row>
    <row r="450" spans="1:16">
      <c r="A450" t="str">
        <f t="shared" si="60"/>
        <v>11</v>
      </c>
      <c r="B450" t="str">
        <f t="shared" ca="1" si="61"/>
        <v>GRP</v>
      </c>
      <c r="C450" t="s">
        <v>208</v>
      </c>
      <c r="D450" s="12" t="s">
        <v>904</v>
      </c>
      <c r="E450">
        <f t="shared" ca="1" si="62"/>
        <v>0</v>
      </c>
      <c r="H450" t="str">
        <f t="shared" ca="1" si="63"/>
        <v>'NEO GRP '!</v>
      </c>
      <c r="I450" t="str">
        <f t="shared" ca="1" si="66"/>
        <v>'NEO GRP '!</v>
      </c>
      <c r="J450">
        <f t="shared" ca="1" si="67"/>
        <v>0</v>
      </c>
      <c r="K450">
        <f t="shared" ca="1" si="67"/>
        <v>0</v>
      </c>
      <c r="L450">
        <f t="shared" ca="1" si="67"/>
        <v>0</v>
      </c>
      <c r="M450">
        <f t="shared" ca="1" si="67"/>
        <v>0</v>
      </c>
      <c r="N450">
        <f t="shared" ca="1" si="67"/>
        <v>0</v>
      </c>
      <c r="O450" t="str">
        <f t="shared" ca="1" si="64"/>
        <v>d:Z</v>
      </c>
      <c r="P450" t="str">
        <f t="shared" ca="1" si="65"/>
        <v>d9:Z9</v>
      </c>
    </row>
    <row r="451" spans="1:16">
      <c r="A451" t="str">
        <f t="shared" si="60"/>
        <v>12</v>
      </c>
      <c r="B451" t="str">
        <f t="shared" ca="1" si="61"/>
        <v>GRP</v>
      </c>
      <c r="C451" t="s">
        <v>208</v>
      </c>
      <c r="D451" s="12" t="s">
        <v>905</v>
      </c>
      <c r="E451">
        <f t="shared" ca="1" si="62"/>
        <v>0</v>
      </c>
      <c r="H451" t="str">
        <f t="shared" ca="1" si="63"/>
        <v>'NEO GRP '!</v>
      </c>
      <c r="I451" t="str">
        <f t="shared" ca="1" si="66"/>
        <v>'NEO GRP '!</v>
      </c>
      <c r="J451">
        <f t="shared" ca="1" si="67"/>
        <v>0</v>
      </c>
      <c r="K451">
        <f t="shared" ca="1" si="67"/>
        <v>0</v>
      </c>
      <c r="L451">
        <f t="shared" ca="1" si="67"/>
        <v>0</v>
      </c>
      <c r="M451">
        <f t="shared" ca="1" si="67"/>
        <v>0</v>
      </c>
      <c r="N451">
        <f t="shared" ca="1" si="67"/>
        <v>0</v>
      </c>
      <c r="O451" t="str">
        <f t="shared" ca="1" si="64"/>
        <v>d:Z</v>
      </c>
      <c r="P451" t="str">
        <f t="shared" ca="1" si="65"/>
        <v>d9:Z9</v>
      </c>
    </row>
    <row r="452" spans="1:16">
      <c r="A452" t="str">
        <f t="shared" si="60"/>
        <v>13</v>
      </c>
      <c r="B452" t="str">
        <f t="shared" ca="1" si="61"/>
        <v>GRP</v>
      </c>
      <c r="C452" t="s">
        <v>208</v>
      </c>
      <c r="D452" s="12" t="s">
        <v>906</v>
      </c>
      <c r="E452">
        <f t="shared" ca="1" si="62"/>
        <v>0</v>
      </c>
      <c r="H452" t="str">
        <f t="shared" ca="1" si="63"/>
        <v>'NEO GRP '!</v>
      </c>
      <c r="I452" t="str">
        <f t="shared" ca="1" si="66"/>
        <v>'NEO GRP '!</v>
      </c>
      <c r="J452">
        <f t="shared" ca="1" si="67"/>
        <v>0</v>
      </c>
      <c r="K452">
        <f t="shared" ca="1" si="67"/>
        <v>0</v>
      </c>
      <c r="L452">
        <f t="shared" ca="1" si="67"/>
        <v>0</v>
      </c>
      <c r="M452">
        <f t="shared" ca="1" si="67"/>
        <v>0</v>
      </c>
      <c r="N452">
        <f t="shared" ca="1" si="67"/>
        <v>0</v>
      </c>
      <c r="O452" t="str">
        <f t="shared" ca="1" si="64"/>
        <v>d:Z</v>
      </c>
      <c r="P452" t="str">
        <f t="shared" ca="1" si="65"/>
        <v>d9:Z9</v>
      </c>
    </row>
    <row r="453" spans="1:16">
      <c r="A453" t="str">
        <f t="shared" si="60"/>
        <v>100</v>
      </c>
      <c r="B453" t="str">
        <f t="shared" ca="1" si="61"/>
        <v>GRP</v>
      </c>
      <c r="C453" t="s">
        <v>208</v>
      </c>
      <c r="D453" s="12" t="s">
        <v>907</v>
      </c>
      <c r="E453">
        <f t="shared" ca="1" si="62"/>
        <v>0</v>
      </c>
      <c r="H453" t="str">
        <f t="shared" ca="1" si="63"/>
        <v>'NEO GRP '!</v>
      </c>
      <c r="I453" t="str">
        <f t="shared" ca="1" si="66"/>
        <v>'NEO GRP '!</v>
      </c>
      <c r="J453">
        <f t="shared" ca="1" si="67"/>
        <v>0</v>
      </c>
      <c r="K453">
        <f t="shared" ca="1" si="67"/>
        <v>0</v>
      </c>
      <c r="L453">
        <f t="shared" ca="1" si="67"/>
        <v>0</v>
      </c>
      <c r="M453">
        <f t="shared" ca="1" si="67"/>
        <v>0</v>
      </c>
      <c r="N453">
        <f t="shared" ca="1" si="67"/>
        <v>0</v>
      </c>
      <c r="O453" t="str">
        <f t="shared" ca="1" si="64"/>
        <v>d:Z</v>
      </c>
      <c r="P453" t="str">
        <f t="shared" ca="1" si="65"/>
        <v>d9:Z9</v>
      </c>
    </row>
    <row r="454" spans="1:16">
      <c r="A454" t="str">
        <f t="shared" si="60"/>
        <v>01</v>
      </c>
      <c r="B454" t="str">
        <f t="shared" ca="1" si="61"/>
        <v>GRP</v>
      </c>
      <c r="C454" t="s">
        <v>209</v>
      </c>
      <c r="D454" s="12" t="s">
        <v>908</v>
      </c>
      <c r="E454">
        <f t="shared" ca="1" si="62"/>
        <v>0</v>
      </c>
      <c r="H454" t="str">
        <f t="shared" ca="1" si="63"/>
        <v>'NEO GRP '!</v>
      </c>
      <c r="I454" t="str">
        <f t="shared" ca="1" si="66"/>
        <v>'NEO GRP '!</v>
      </c>
      <c r="J454">
        <f t="shared" ca="1" si="67"/>
        <v>0</v>
      </c>
      <c r="K454">
        <f t="shared" ca="1" si="67"/>
        <v>0</v>
      </c>
      <c r="L454">
        <f t="shared" ca="1" si="67"/>
        <v>0</v>
      </c>
      <c r="M454">
        <f t="shared" ca="1" si="67"/>
        <v>0</v>
      </c>
      <c r="N454">
        <f t="shared" ca="1" si="67"/>
        <v>0</v>
      </c>
      <c r="O454" t="str">
        <f t="shared" ca="1" si="64"/>
        <v>d:Z</v>
      </c>
      <c r="P454" t="str">
        <f t="shared" ca="1" si="65"/>
        <v>d9:Z9</v>
      </c>
    </row>
    <row r="455" spans="1:16">
      <c r="A455" t="str">
        <f t="shared" si="60"/>
        <v>02</v>
      </c>
      <c r="B455" t="str">
        <f t="shared" ca="1" si="61"/>
        <v>GRP</v>
      </c>
      <c r="C455" t="s">
        <v>209</v>
      </c>
      <c r="D455" s="12" t="s">
        <v>909</v>
      </c>
      <c r="E455">
        <f t="shared" ca="1" si="62"/>
        <v>0</v>
      </c>
      <c r="H455" t="str">
        <f t="shared" ca="1" si="63"/>
        <v>'NEO GRP '!</v>
      </c>
      <c r="I455" t="str">
        <f t="shared" ca="1" si="66"/>
        <v>'NEO GRP '!</v>
      </c>
      <c r="J455">
        <f t="shared" ca="1" si="67"/>
        <v>0</v>
      </c>
      <c r="K455">
        <f t="shared" ca="1" si="67"/>
        <v>0</v>
      </c>
      <c r="L455">
        <f t="shared" ca="1" si="67"/>
        <v>0</v>
      </c>
      <c r="M455">
        <f t="shared" ca="1" si="67"/>
        <v>0</v>
      </c>
      <c r="N455">
        <f t="shared" ca="1" si="67"/>
        <v>0</v>
      </c>
      <c r="O455" t="str">
        <f t="shared" ca="1" si="64"/>
        <v>d:Z</v>
      </c>
      <c r="P455" t="str">
        <f t="shared" ca="1" si="65"/>
        <v>d9:Z9</v>
      </c>
    </row>
    <row r="456" spans="1:16">
      <c r="A456" t="str">
        <f t="shared" si="60"/>
        <v>03</v>
      </c>
      <c r="B456" t="str">
        <f t="shared" ca="1" si="61"/>
        <v>GRP</v>
      </c>
      <c r="C456" t="s">
        <v>209</v>
      </c>
      <c r="D456" s="12" t="s">
        <v>910</v>
      </c>
      <c r="E456">
        <f t="shared" ca="1" si="62"/>
        <v>0</v>
      </c>
      <c r="H456" t="str">
        <f t="shared" ca="1" si="63"/>
        <v>'NEO GRP '!</v>
      </c>
      <c r="I456" t="str">
        <f t="shared" ca="1" si="66"/>
        <v>'NEO GRP '!</v>
      </c>
      <c r="J456">
        <f t="shared" ca="1" si="67"/>
        <v>0</v>
      </c>
      <c r="K456">
        <f t="shared" ca="1" si="67"/>
        <v>0</v>
      </c>
      <c r="L456">
        <f t="shared" ca="1" si="67"/>
        <v>0</v>
      </c>
      <c r="M456">
        <f t="shared" ca="1" si="67"/>
        <v>0</v>
      </c>
      <c r="N456">
        <f t="shared" ca="1" si="67"/>
        <v>0</v>
      </c>
      <c r="O456" t="str">
        <f t="shared" ca="1" si="64"/>
        <v>d:Z</v>
      </c>
      <c r="P456" t="str">
        <f t="shared" ca="1" si="65"/>
        <v>d9:Z9</v>
      </c>
    </row>
    <row r="457" spans="1:16">
      <c r="A457" t="str">
        <f t="shared" ref="A457:A520" si="68">MID(D457,LEN(C457)+2,LEN(D457)-LEN(C457))</f>
        <v>04</v>
      </c>
      <c r="B457" t="str">
        <f t="shared" ref="B457:B520" ca="1" si="69">VLOOKUP(H457,$A$1:$K$6,11,FALSE)</f>
        <v>GRP</v>
      </c>
      <c r="C457" t="s">
        <v>209</v>
      </c>
      <c r="D457" s="12" t="s">
        <v>911</v>
      </c>
      <c r="E457">
        <f t="shared" ref="E457:E520" ca="1" si="70">IFERROR(VLOOKUP(C457,INDIRECT($H457&amp;$O457),MATCH($A457,INDIRECT($H457&amp;$P457),0),FALSE),0)</f>
        <v>0</v>
      </c>
      <c r="H457" t="str">
        <f t="shared" ref="H457:H520" ca="1" si="71">IF(I457&lt;&gt;0,I457,IF(J457&lt;&gt;0,J457,IF(K457&lt;&gt;0,K457,IF(L457&lt;&gt;0,L457,IF(M457&lt;&gt;0,M457,N457)))))</f>
        <v>'NEO GRP '!</v>
      </c>
      <c r="I457" t="str">
        <f t="shared" ca="1" si="66"/>
        <v>'NEO GRP '!</v>
      </c>
      <c r="J457">
        <f t="shared" ca="1" si="67"/>
        <v>0</v>
      </c>
      <c r="K457">
        <f t="shared" ca="1" si="67"/>
        <v>0</v>
      </c>
      <c r="L457">
        <f t="shared" ca="1" si="67"/>
        <v>0</v>
      </c>
      <c r="M457">
        <f t="shared" ca="1" si="67"/>
        <v>0</v>
      </c>
      <c r="N457">
        <f t="shared" ca="1" si="67"/>
        <v>0</v>
      </c>
      <c r="O457" t="str">
        <f t="shared" ref="O457:O520" ca="1" si="72">VLOOKUP($H457,$G$8:$I$13,2,FALSE)</f>
        <v>d:Z</v>
      </c>
      <c r="P457" t="str">
        <f t="shared" ref="P457:P520" ca="1" si="73">VLOOKUP($H457,$G$8:$I$13,3,FALSE)</f>
        <v>d9:Z9</v>
      </c>
    </row>
    <row r="458" spans="1:16">
      <c r="A458" t="str">
        <f t="shared" si="68"/>
        <v>05</v>
      </c>
      <c r="B458" t="str">
        <f t="shared" ca="1" si="69"/>
        <v>GRP</v>
      </c>
      <c r="C458" t="s">
        <v>209</v>
      </c>
      <c r="D458" s="12" t="s">
        <v>912</v>
      </c>
      <c r="E458">
        <f t="shared" ca="1" si="70"/>
        <v>0</v>
      </c>
      <c r="H458" t="str">
        <f t="shared" ca="1" si="71"/>
        <v>'NEO GRP '!</v>
      </c>
      <c r="I458" t="str">
        <f t="shared" ref="I458:I521" ca="1" si="74">IF(IFERROR(VLOOKUP(C458,INDIRECT($I$14&amp;"D:D"),1,FALSE),0)&lt;&gt;0,I$14,0)</f>
        <v>'NEO GRP '!</v>
      </c>
      <c r="J458">
        <f t="shared" ca="1" si="67"/>
        <v>0</v>
      </c>
      <c r="K458">
        <f t="shared" ca="1" si="67"/>
        <v>0</v>
      </c>
      <c r="L458">
        <f t="shared" ca="1" si="67"/>
        <v>0</v>
      </c>
      <c r="M458">
        <f t="shared" ca="1" si="67"/>
        <v>0</v>
      </c>
      <c r="N458">
        <f t="shared" ca="1" si="67"/>
        <v>0</v>
      </c>
      <c r="O458" t="str">
        <f t="shared" ca="1" si="72"/>
        <v>d:Z</v>
      </c>
      <c r="P458" t="str">
        <f t="shared" ca="1" si="73"/>
        <v>d9:Z9</v>
      </c>
    </row>
    <row r="459" spans="1:16">
      <c r="A459" t="str">
        <f t="shared" si="68"/>
        <v>06</v>
      </c>
      <c r="B459" t="str">
        <f t="shared" ca="1" si="69"/>
        <v>GRP</v>
      </c>
      <c r="C459" t="s">
        <v>209</v>
      </c>
      <c r="D459" s="12" t="s">
        <v>913</v>
      </c>
      <c r="E459">
        <f t="shared" ca="1" si="70"/>
        <v>0</v>
      </c>
      <c r="H459" t="str">
        <f t="shared" ca="1" si="71"/>
        <v>'NEO GRP '!</v>
      </c>
      <c r="I459" t="str">
        <f t="shared" ca="1" si="74"/>
        <v>'NEO GRP '!</v>
      </c>
      <c r="J459">
        <f t="shared" ca="1" si="67"/>
        <v>0</v>
      </c>
      <c r="K459">
        <f t="shared" ca="1" si="67"/>
        <v>0</v>
      </c>
      <c r="L459">
        <f t="shared" ca="1" si="67"/>
        <v>0</v>
      </c>
      <c r="M459">
        <f t="shared" ca="1" si="67"/>
        <v>0</v>
      </c>
      <c r="N459">
        <f t="shared" ca="1" si="67"/>
        <v>0</v>
      </c>
      <c r="O459" t="str">
        <f t="shared" ca="1" si="72"/>
        <v>d:Z</v>
      </c>
      <c r="P459" t="str">
        <f t="shared" ca="1" si="73"/>
        <v>d9:Z9</v>
      </c>
    </row>
    <row r="460" spans="1:16">
      <c r="A460" t="str">
        <f t="shared" si="68"/>
        <v>07</v>
      </c>
      <c r="B460" t="str">
        <f t="shared" ca="1" si="69"/>
        <v>GRP</v>
      </c>
      <c r="C460" t="s">
        <v>209</v>
      </c>
      <c r="D460" s="12" t="s">
        <v>914</v>
      </c>
      <c r="E460">
        <f t="shared" ca="1" si="70"/>
        <v>0</v>
      </c>
      <c r="H460" t="str">
        <f t="shared" ca="1" si="71"/>
        <v>'NEO GRP '!</v>
      </c>
      <c r="I460" t="str">
        <f t="shared" ca="1" si="74"/>
        <v>'NEO GRP '!</v>
      </c>
      <c r="J460">
        <f t="shared" ca="1" si="67"/>
        <v>0</v>
      </c>
      <c r="K460">
        <f t="shared" ca="1" si="67"/>
        <v>0</v>
      </c>
      <c r="L460">
        <f t="shared" ca="1" si="67"/>
        <v>0</v>
      </c>
      <c r="M460">
        <f t="shared" ca="1" si="67"/>
        <v>0</v>
      </c>
      <c r="N460">
        <f t="shared" ca="1" si="67"/>
        <v>0</v>
      </c>
      <c r="O460" t="str">
        <f t="shared" ca="1" si="72"/>
        <v>d:Z</v>
      </c>
      <c r="P460" t="str">
        <f t="shared" ca="1" si="73"/>
        <v>d9:Z9</v>
      </c>
    </row>
    <row r="461" spans="1:16">
      <c r="A461" t="str">
        <f t="shared" si="68"/>
        <v>08</v>
      </c>
      <c r="B461" t="str">
        <f t="shared" ca="1" si="69"/>
        <v>GRP</v>
      </c>
      <c r="C461" t="s">
        <v>209</v>
      </c>
      <c r="D461" s="12" t="s">
        <v>915</v>
      </c>
      <c r="E461">
        <f t="shared" ca="1" si="70"/>
        <v>0</v>
      </c>
      <c r="H461" t="str">
        <f t="shared" ca="1" si="71"/>
        <v>'NEO GRP '!</v>
      </c>
      <c r="I461" t="str">
        <f t="shared" ca="1" si="74"/>
        <v>'NEO GRP '!</v>
      </c>
      <c r="J461">
        <f t="shared" ca="1" si="67"/>
        <v>0</v>
      </c>
      <c r="K461">
        <f t="shared" ca="1" si="67"/>
        <v>0</v>
      </c>
      <c r="L461">
        <f t="shared" ca="1" si="67"/>
        <v>0</v>
      </c>
      <c r="M461">
        <f t="shared" ca="1" si="67"/>
        <v>0</v>
      </c>
      <c r="N461">
        <f t="shared" ca="1" si="67"/>
        <v>0</v>
      </c>
      <c r="O461" t="str">
        <f t="shared" ca="1" si="72"/>
        <v>d:Z</v>
      </c>
      <c r="P461" t="str">
        <f t="shared" ca="1" si="73"/>
        <v>d9:Z9</v>
      </c>
    </row>
    <row r="462" spans="1:16">
      <c r="A462" t="str">
        <f t="shared" si="68"/>
        <v>09</v>
      </c>
      <c r="B462" t="str">
        <f t="shared" ca="1" si="69"/>
        <v>GRP</v>
      </c>
      <c r="C462" t="s">
        <v>209</v>
      </c>
      <c r="D462" s="12" t="s">
        <v>916</v>
      </c>
      <c r="E462">
        <f t="shared" ca="1" si="70"/>
        <v>0</v>
      </c>
      <c r="H462" t="str">
        <f t="shared" ca="1" si="71"/>
        <v>'NEO GRP '!</v>
      </c>
      <c r="I462" t="str">
        <f t="shared" ca="1" si="74"/>
        <v>'NEO GRP '!</v>
      </c>
      <c r="J462">
        <f t="shared" ca="1" si="67"/>
        <v>0</v>
      </c>
      <c r="K462">
        <f t="shared" ca="1" si="67"/>
        <v>0</v>
      </c>
      <c r="L462">
        <f t="shared" ca="1" si="67"/>
        <v>0</v>
      </c>
      <c r="M462">
        <f t="shared" ca="1" si="67"/>
        <v>0</v>
      </c>
      <c r="N462">
        <f t="shared" ca="1" si="67"/>
        <v>0</v>
      </c>
      <c r="O462" t="str">
        <f t="shared" ca="1" si="72"/>
        <v>d:Z</v>
      </c>
      <c r="P462" t="str">
        <f t="shared" ca="1" si="73"/>
        <v>d9:Z9</v>
      </c>
    </row>
    <row r="463" spans="1:16">
      <c r="A463" t="str">
        <f t="shared" si="68"/>
        <v>10</v>
      </c>
      <c r="B463" t="str">
        <f t="shared" ca="1" si="69"/>
        <v>GRP</v>
      </c>
      <c r="C463" t="s">
        <v>209</v>
      </c>
      <c r="D463" s="12" t="s">
        <v>917</v>
      </c>
      <c r="E463">
        <f t="shared" ca="1" si="70"/>
        <v>0</v>
      </c>
      <c r="H463" t="str">
        <f t="shared" ca="1" si="71"/>
        <v>'NEO GRP '!</v>
      </c>
      <c r="I463" t="str">
        <f t="shared" ca="1" si="74"/>
        <v>'NEO GRP '!</v>
      </c>
      <c r="J463">
        <f t="shared" ca="1" si="67"/>
        <v>0</v>
      </c>
      <c r="K463">
        <f t="shared" ca="1" si="67"/>
        <v>0</v>
      </c>
      <c r="L463">
        <f t="shared" ca="1" si="67"/>
        <v>0</v>
      </c>
      <c r="M463">
        <f t="shared" ca="1" si="67"/>
        <v>0</v>
      </c>
      <c r="N463">
        <f t="shared" ca="1" si="67"/>
        <v>0</v>
      </c>
      <c r="O463" t="str">
        <f t="shared" ca="1" si="72"/>
        <v>d:Z</v>
      </c>
      <c r="P463" t="str">
        <f t="shared" ca="1" si="73"/>
        <v>d9:Z9</v>
      </c>
    </row>
    <row r="464" spans="1:16">
      <c r="A464" t="str">
        <f t="shared" si="68"/>
        <v>11</v>
      </c>
      <c r="B464" t="str">
        <f t="shared" ca="1" si="69"/>
        <v>GRP</v>
      </c>
      <c r="C464" t="s">
        <v>209</v>
      </c>
      <c r="D464" s="12" t="s">
        <v>918</v>
      </c>
      <c r="E464">
        <f t="shared" ca="1" si="70"/>
        <v>0</v>
      </c>
      <c r="H464" t="str">
        <f t="shared" ca="1" si="71"/>
        <v>'NEO GRP '!</v>
      </c>
      <c r="I464" t="str">
        <f t="shared" ca="1" si="74"/>
        <v>'NEO GRP '!</v>
      </c>
      <c r="J464">
        <f t="shared" ca="1" si="67"/>
        <v>0</v>
      </c>
      <c r="K464">
        <f t="shared" ca="1" si="67"/>
        <v>0</v>
      </c>
      <c r="L464">
        <f t="shared" ca="1" si="67"/>
        <v>0</v>
      </c>
      <c r="M464">
        <f t="shared" ca="1" si="67"/>
        <v>0</v>
      </c>
      <c r="N464">
        <f t="shared" ca="1" si="67"/>
        <v>0</v>
      </c>
      <c r="O464" t="str">
        <f t="shared" ca="1" si="72"/>
        <v>d:Z</v>
      </c>
      <c r="P464" t="str">
        <f t="shared" ca="1" si="73"/>
        <v>d9:Z9</v>
      </c>
    </row>
    <row r="465" spans="1:16">
      <c r="A465" t="str">
        <f t="shared" si="68"/>
        <v>12</v>
      </c>
      <c r="B465" t="str">
        <f t="shared" ca="1" si="69"/>
        <v>GRP</v>
      </c>
      <c r="C465" t="s">
        <v>209</v>
      </c>
      <c r="D465" s="12" t="s">
        <v>919</v>
      </c>
      <c r="E465">
        <f t="shared" ca="1" si="70"/>
        <v>0</v>
      </c>
      <c r="H465" t="str">
        <f t="shared" ca="1" si="71"/>
        <v>'NEO GRP '!</v>
      </c>
      <c r="I465" t="str">
        <f t="shared" ca="1" si="74"/>
        <v>'NEO GRP '!</v>
      </c>
      <c r="J465">
        <f t="shared" ca="1" si="67"/>
        <v>0</v>
      </c>
      <c r="K465">
        <f t="shared" ca="1" si="67"/>
        <v>0</v>
      </c>
      <c r="L465">
        <f t="shared" ca="1" si="67"/>
        <v>0</v>
      </c>
      <c r="M465">
        <f t="shared" ca="1" si="67"/>
        <v>0</v>
      </c>
      <c r="N465">
        <f t="shared" ca="1" si="67"/>
        <v>0</v>
      </c>
      <c r="O465" t="str">
        <f t="shared" ca="1" si="72"/>
        <v>d:Z</v>
      </c>
      <c r="P465" t="str">
        <f t="shared" ca="1" si="73"/>
        <v>d9:Z9</v>
      </c>
    </row>
    <row r="466" spans="1:16">
      <c r="A466" t="str">
        <f t="shared" si="68"/>
        <v>13</v>
      </c>
      <c r="B466" t="str">
        <f t="shared" ca="1" si="69"/>
        <v>GRP</v>
      </c>
      <c r="C466" t="s">
        <v>209</v>
      </c>
      <c r="D466" s="12" t="s">
        <v>920</v>
      </c>
      <c r="E466">
        <f t="shared" ca="1" si="70"/>
        <v>0</v>
      </c>
      <c r="H466" t="str">
        <f t="shared" ca="1" si="71"/>
        <v>'NEO GRP '!</v>
      </c>
      <c r="I466" t="str">
        <f t="shared" ca="1" si="74"/>
        <v>'NEO GRP '!</v>
      </c>
      <c r="J466">
        <f t="shared" ca="1" si="67"/>
        <v>0</v>
      </c>
      <c r="K466">
        <f t="shared" ca="1" si="67"/>
        <v>0</v>
      </c>
      <c r="L466">
        <f t="shared" ca="1" si="67"/>
        <v>0</v>
      </c>
      <c r="M466">
        <f t="shared" ca="1" si="67"/>
        <v>0</v>
      </c>
      <c r="N466">
        <f t="shared" ca="1" si="67"/>
        <v>0</v>
      </c>
      <c r="O466" t="str">
        <f t="shared" ca="1" si="72"/>
        <v>d:Z</v>
      </c>
      <c r="P466" t="str">
        <f t="shared" ca="1" si="73"/>
        <v>d9:Z9</v>
      </c>
    </row>
    <row r="467" spans="1:16">
      <c r="A467" t="str">
        <f t="shared" si="68"/>
        <v>100</v>
      </c>
      <c r="B467" t="str">
        <f t="shared" ca="1" si="69"/>
        <v>GRP</v>
      </c>
      <c r="C467" t="s">
        <v>209</v>
      </c>
      <c r="D467" s="12" t="s">
        <v>921</v>
      </c>
      <c r="E467">
        <f t="shared" ca="1" si="70"/>
        <v>0</v>
      </c>
      <c r="H467" t="str">
        <f t="shared" ca="1" si="71"/>
        <v>'NEO GRP '!</v>
      </c>
      <c r="I467" t="str">
        <f t="shared" ca="1" si="74"/>
        <v>'NEO GRP '!</v>
      </c>
      <c r="J467">
        <f t="shared" ca="1" si="67"/>
        <v>0</v>
      </c>
      <c r="K467">
        <f t="shared" ca="1" si="67"/>
        <v>0</v>
      </c>
      <c r="L467">
        <f t="shared" ca="1" si="67"/>
        <v>0</v>
      </c>
      <c r="M467">
        <f t="shared" ca="1" si="67"/>
        <v>0</v>
      </c>
      <c r="N467">
        <f t="shared" ca="1" si="67"/>
        <v>0</v>
      </c>
      <c r="O467" t="str">
        <f t="shared" ca="1" si="72"/>
        <v>d:Z</v>
      </c>
      <c r="P467" t="str">
        <f t="shared" ca="1" si="73"/>
        <v>d9:Z9</v>
      </c>
    </row>
    <row r="468" spans="1:16">
      <c r="A468" t="str">
        <f t="shared" si="68"/>
        <v>01</v>
      </c>
      <c r="B468" t="str">
        <f t="shared" ca="1" si="69"/>
        <v>GRP</v>
      </c>
      <c r="C468" t="s">
        <v>210</v>
      </c>
      <c r="D468" s="12" t="s">
        <v>922</v>
      </c>
      <c r="E468">
        <f t="shared" ca="1" si="70"/>
        <v>0</v>
      </c>
      <c r="H468" t="str">
        <f t="shared" ca="1" si="71"/>
        <v>'NEO GRP '!</v>
      </c>
      <c r="I468" t="str">
        <f t="shared" ca="1" si="74"/>
        <v>'NEO GRP '!</v>
      </c>
      <c r="J468">
        <f t="shared" ca="1" si="67"/>
        <v>0</v>
      </c>
      <c r="K468">
        <f t="shared" ca="1" si="67"/>
        <v>0</v>
      </c>
      <c r="L468">
        <f t="shared" ca="1" si="67"/>
        <v>0</v>
      </c>
      <c r="M468">
        <f t="shared" ca="1" si="67"/>
        <v>0</v>
      </c>
      <c r="N468">
        <f t="shared" ca="1" si="67"/>
        <v>0</v>
      </c>
      <c r="O468" t="str">
        <f t="shared" ca="1" si="72"/>
        <v>d:Z</v>
      </c>
      <c r="P468" t="str">
        <f t="shared" ca="1" si="73"/>
        <v>d9:Z9</v>
      </c>
    </row>
    <row r="469" spans="1:16">
      <c r="A469" t="str">
        <f t="shared" si="68"/>
        <v>02</v>
      </c>
      <c r="B469" t="str">
        <f t="shared" ca="1" si="69"/>
        <v>GRP</v>
      </c>
      <c r="C469" t="s">
        <v>210</v>
      </c>
      <c r="D469" s="12" t="s">
        <v>923</v>
      </c>
      <c r="E469">
        <f t="shared" ca="1" si="70"/>
        <v>0</v>
      </c>
      <c r="H469" t="str">
        <f t="shared" ca="1" si="71"/>
        <v>'NEO GRP '!</v>
      </c>
      <c r="I469" t="str">
        <f t="shared" ca="1" si="74"/>
        <v>'NEO GRP '!</v>
      </c>
      <c r="J469">
        <f t="shared" ca="1" si="67"/>
        <v>0</v>
      </c>
      <c r="K469">
        <f t="shared" ca="1" si="67"/>
        <v>0</v>
      </c>
      <c r="L469">
        <f t="shared" ca="1" si="67"/>
        <v>0</v>
      </c>
      <c r="M469">
        <f t="shared" ca="1" si="67"/>
        <v>0</v>
      </c>
      <c r="N469">
        <f t="shared" ca="1" si="67"/>
        <v>0</v>
      </c>
      <c r="O469" t="str">
        <f t="shared" ca="1" si="72"/>
        <v>d:Z</v>
      </c>
      <c r="P469" t="str">
        <f t="shared" ca="1" si="73"/>
        <v>d9:Z9</v>
      </c>
    </row>
    <row r="470" spans="1:16">
      <c r="A470" t="str">
        <f t="shared" si="68"/>
        <v>03</v>
      </c>
      <c r="B470" t="str">
        <f t="shared" ca="1" si="69"/>
        <v>GRP</v>
      </c>
      <c r="C470" t="s">
        <v>210</v>
      </c>
      <c r="D470" s="12" t="s">
        <v>924</v>
      </c>
      <c r="E470">
        <f t="shared" ca="1" si="70"/>
        <v>0</v>
      </c>
      <c r="H470" t="str">
        <f t="shared" ca="1" si="71"/>
        <v>'NEO GRP '!</v>
      </c>
      <c r="I470" t="str">
        <f t="shared" ca="1" si="74"/>
        <v>'NEO GRP '!</v>
      </c>
      <c r="J470">
        <f t="shared" ca="1" si="67"/>
        <v>0</v>
      </c>
      <c r="K470">
        <f t="shared" ca="1" si="67"/>
        <v>0</v>
      </c>
      <c r="L470">
        <f t="shared" ca="1" si="67"/>
        <v>0</v>
      </c>
      <c r="M470">
        <f t="shared" ca="1" si="67"/>
        <v>0</v>
      </c>
      <c r="N470">
        <f t="shared" ca="1" si="67"/>
        <v>0</v>
      </c>
      <c r="O470" t="str">
        <f t="shared" ca="1" si="72"/>
        <v>d:Z</v>
      </c>
      <c r="P470" t="str">
        <f t="shared" ca="1" si="73"/>
        <v>d9:Z9</v>
      </c>
    </row>
    <row r="471" spans="1:16">
      <c r="A471" t="str">
        <f t="shared" si="68"/>
        <v>04</v>
      </c>
      <c r="B471" t="str">
        <f t="shared" ca="1" si="69"/>
        <v>GRP</v>
      </c>
      <c r="C471" t="s">
        <v>210</v>
      </c>
      <c r="D471" s="12" t="s">
        <v>925</v>
      </c>
      <c r="E471">
        <f t="shared" ca="1" si="70"/>
        <v>0</v>
      </c>
      <c r="H471" t="str">
        <f t="shared" ca="1" si="71"/>
        <v>'NEO GRP '!</v>
      </c>
      <c r="I471" t="str">
        <f t="shared" ca="1" si="74"/>
        <v>'NEO GRP '!</v>
      </c>
      <c r="J471">
        <f t="shared" ca="1" si="67"/>
        <v>0</v>
      </c>
      <c r="K471">
        <f t="shared" ca="1" si="67"/>
        <v>0</v>
      </c>
      <c r="L471">
        <f t="shared" ca="1" si="67"/>
        <v>0</v>
      </c>
      <c r="M471">
        <f t="shared" ca="1" si="67"/>
        <v>0</v>
      </c>
      <c r="N471">
        <f t="shared" ca="1" si="67"/>
        <v>0</v>
      </c>
      <c r="O471" t="str">
        <f t="shared" ca="1" si="72"/>
        <v>d:Z</v>
      </c>
      <c r="P471" t="str">
        <f t="shared" ca="1" si="73"/>
        <v>d9:Z9</v>
      </c>
    </row>
    <row r="472" spans="1:16">
      <c r="A472" t="str">
        <f t="shared" si="68"/>
        <v>05</v>
      </c>
      <c r="B472" t="str">
        <f t="shared" ca="1" si="69"/>
        <v>GRP</v>
      </c>
      <c r="C472" t="s">
        <v>210</v>
      </c>
      <c r="D472" s="12" t="s">
        <v>926</v>
      </c>
      <c r="E472">
        <f t="shared" ca="1" si="70"/>
        <v>0</v>
      </c>
      <c r="H472" t="str">
        <f t="shared" ca="1" si="71"/>
        <v>'NEO GRP '!</v>
      </c>
      <c r="I472" t="str">
        <f t="shared" ca="1" si="74"/>
        <v>'NEO GRP '!</v>
      </c>
      <c r="J472">
        <f t="shared" ca="1" si="67"/>
        <v>0</v>
      </c>
      <c r="K472">
        <f t="shared" ca="1" si="67"/>
        <v>0</v>
      </c>
      <c r="L472">
        <f t="shared" ca="1" si="67"/>
        <v>0</v>
      </c>
      <c r="M472">
        <f t="shared" ca="1" si="67"/>
        <v>0</v>
      </c>
      <c r="N472">
        <f t="shared" ca="1" si="67"/>
        <v>0</v>
      </c>
      <c r="O472" t="str">
        <f t="shared" ca="1" si="72"/>
        <v>d:Z</v>
      </c>
      <c r="P472" t="str">
        <f t="shared" ca="1" si="73"/>
        <v>d9:Z9</v>
      </c>
    </row>
    <row r="473" spans="1:16">
      <c r="A473" t="str">
        <f t="shared" si="68"/>
        <v>06</v>
      </c>
      <c r="B473" t="str">
        <f t="shared" ca="1" si="69"/>
        <v>GRP</v>
      </c>
      <c r="C473" t="s">
        <v>210</v>
      </c>
      <c r="D473" s="12" t="s">
        <v>927</v>
      </c>
      <c r="E473">
        <f t="shared" ca="1" si="70"/>
        <v>0</v>
      </c>
      <c r="H473" t="str">
        <f t="shared" ca="1" si="71"/>
        <v>'NEO GRP '!</v>
      </c>
      <c r="I473" t="str">
        <f t="shared" ca="1" si="74"/>
        <v>'NEO GRP '!</v>
      </c>
      <c r="J473">
        <f t="shared" ca="1" si="67"/>
        <v>0</v>
      </c>
      <c r="K473">
        <f t="shared" ca="1" si="67"/>
        <v>0</v>
      </c>
      <c r="L473">
        <f t="shared" ca="1" si="67"/>
        <v>0</v>
      </c>
      <c r="M473">
        <f t="shared" ca="1" si="67"/>
        <v>0</v>
      </c>
      <c r="N473">
        <f t="shared" ca="1" si="67"/>
        <v>0</v>
      </c>
      <c r="O473" t="str">
        <f t="shared" ca="1" si="72"/>
        <v>d:Z</v>
      </c>
      <c r="P473" t="str">
        <f t="shared" ca="1" si="73"/>
        <v>d9:Z9</v>
      </c>
    </row>
    <row r="474" spans="1:16">
      <c r="A474" t="str">
        <f t="shared" si="68"/>
        <v>07</v>
      </c>
      <c r="B474" t="str">
        <f t="shared" ca="1" si="69"/>
        <v>GRP</v>
      </c>
      <c r="C474" t="s">
        <v>210</v>
      </c>
      <c r="D474" s="12" t="s">
        <v>928</v>
      </c>
      <c r="E474">
        <f t="shared" ca="1" si="70"/>
        <v>0</v>
      </c>
      <c r="H474" t="str">
        <f t="shared" ca="1" si="71"/>
        <v>'NEO GRP '!</v>
      </c>
      <c r="I474" t="str">
        <f t="shared" ca="1" si="74"/>
        <v>'NEO GRP '!</v>
      </c>
      <c r="J474">
        <f t="shared" ca="1" si="67"/>
        <v>0</v>
      </c>
      <c r="K474">
        <f t="shared" ca="1" si="67"/>
        <v>0</v>
      </c>
      <c r="L474">
        <f t="shared" ca="1" si="67"/>
        <v>0</v>
      </c>
      <c r="M474">
        <f t="shared" ca="1" si="67"/>
        <v>0</v>
      </c>
      <c r="N474">
        <f t="shared" ca="1" si="67"/>
        <v>0</v>
      </c>
      <c r="O474" t="str">
        <f t="shared" ca="1" si="72"/>
        <v>d:Z</v>
      </c>
      <c r="P474" t="str">
        <f t="shared" ca="1" si="73"/>
        <v>d9:Z9</v>
      </c>
    </row>
    <row r="475" spans="1:16">
      <c r="A475" t="str">
        <f t="shared" si="68"/>
        <v>08</v>
      </c>
      <c r="B475" t="str">
        <f t="shared" ca="1" si="69"/>
        <v>GRP</v>
      </c>
      <c r="C475" t="s">
        <v>210</v>
      </c>
      <c r="D475" s="12" t="s">
        <v>929</v>
      </c>
      <c r="E475">
        <f t="shared" ca="1" si="70"/>
        <v>0</v>
      </c>
      <c r="H475" t="str">
        <f t="shared" ca="1" si="71"/>
        <v>'NEO GRP '!</v>
      </c>
      <c r="I475" t="str">
        <f t="shared" ca="1" si="74"/>
        <v>'NEO GRP '!</v>
      </c>
      <c r="J475">
        <f t="shared" ca="1" si="67"/>
        <v>0</v>
      </c>
      <c r="K475">
        <f t="shared" ca="1" si="67"/>
        <v>0</v>
      </c>
      <c r="L475">
        <f t="shared" ca="1" si="67"/>
        <v>0</v>
      </c>
      <c r="M475">
        <f t="shared" ca="1" si="67"/>
        <v>0</v>
      </c>
      <c r="N475">
        <f t="shared" ca="1" si="67"/>
        <v>0</v>
      </c>
      <c r="O475" t="str">
        <f t="shared" ca="1" si="72"/>
        <v>d:Z</v>
      </c>
      <c r="P475" t="str">
        <f t="shared" ca="1" si="73"/>
        <v>d9:Z9</v>
      </c>
    </row>
    <row r="476" spans="1:16">
      <c r="A476" t="str">
        <f t="shared" si="68"/>
        <v>09</v>
      </c>
      <c r="B476" t="str">
        <f t="shared" ca="1" si="69"/>
        <v>GRP</v>
      </c>
      <c r="C476" t="s">
        <v>210</v>
      </c>
      <c r="D476" s="12" t="s">
        <v>930</v>
      </c>
      <c r="E476">
        <f t="shared" ca="1" si="70"/>
        <v>0</v>
      </c>
      <c r="H476" t="str">
        <f t="shared" ca="1" si="71"/>
        <v>'NEO GRP '!</v>
      </c>
      <c r="I476" t="str">
        <f t="shared" ca="1" si="74"/>
        <v>'NEO GRP '!</v>
      </c>
      <c r="J476">
        <f t="shared" ca="1" si="67"/>
        <v>0</v>
      </c>
      <c r="K476">
        <f t="shared" ca="1" si="67"/>
        <v>0</v>
      </c>
      <c r="L476">
        <f t="shared" ca="1" si="67"/>
        <v>0</v>
      </c>
      <c r="M476">
        <f t="shared" ca="1" si="67"/>
        <v>0</v>
      </c>
      <c r="N476">
        <f t="shared" ca="1" si="67"/>
        <v>0</v>
      </c>
      <c r="O476" t="str">
        <f t="shared" ca="1" si="72"/>
        <v>d:Z</v>
      </c>
      <c r="P476" t="str">
        <f t="shared" ca="1" si="73"/>
        <v>d9:Z9</v>
      </c>
    </row>
    <row r="477" spans="1:16">
      <c r="A477" t="str">
        <f t="shared" si="68"/>
        <v>10</v>
      </c>
      <c r="B477" t="str">
        <f t="shared" ca="1" si="69"/>
        <v>GRP</v>
      </c>
      <c r="C477" t="s">
        <v>210</v>
      </c>
      <c r="D477" s="12" t="s">
        <v>931</v>
      </c>
      <c r="E477">
        <f t="shared" ca="1" si="70"/>
        <v>0</v>
      </c>
      <c r="H477" t="str">
        <f t="shared" ca="1" si="71"/>
        <v>'NEO GRP '!</v>
      </c>
      <c r="I477" t="str">
        <f t="shared" ca="1" si="74"/>
        <v>'NEO GRP '!</v>
      </c>
      <c r="J477">
        <f t="shared" ca="1" si="67"/>
        <v>0</v>
      </c>
      <c r="K477">
        <f t="shared" ca="1" si="67"/>
        <v>0</v>
      </c>
      <c r="L477">
        <f t="shared" ca="1" si="67"/>
        <v>0</v>
      </c>
      <c r="M477">
        <f t="shared" ca="1" si="67"/>
        <v>0</v>
      </c>
      <c r="N477">
        <f t="shared" ca="1" si="67"/>
        <v>0</v>
      </c>
      <c r="O477" t="str">
        <f t="shared" ca="1" si="72"/>
        <v>d:Z</v>
      </c>
      <c r="P477" t="str">
        <f t="shared" ca="1" si="73"/>
        <v>d9:Z9</v>
      </c>
    </row>
    <row r="478" spans="1:16">
      <c r="A478" t="str">
        <f t="shared" si="68"/>
        <v>11</v>
      </c>
      <c r="B478" t="str">
        <f t="shared" ca="1" si="69"/>
        <v>GRP</v>
      </c>
      <c r="C478" t="s">
        <v>210</v>
      </c>
      <c r="D478" s="12" t="s">
        <v>932</v>
      </c>
      <c r="E478">
        <f t="shared" ca="1" si="70"/>
        <v>0</v>
      </c>
      <c r="H478" t="str">
        <f t="shared" ca="1" si="71"/>
        <v>'NEO GRP '!</v>
      </c>
      <c r="I478" t="str">
        <f t="shared" ca="1" si="74"/>
        <v>'NEO GRP '!</v>
      </c>
      <c r="J478">
        <f t="shared" ca="1" si="67"/>
        <v>0</v>
      </c>
      <c r="K478">
        <f t="shared" ca="1" si="67"/>
        <v>0</v>
      </c>
      <c r="L478">
        <f t="shared" ca="1" si="67"/>
        <v>0</v>
      </c>
      <c r="M478">
        <f t="shared" ca="1" si="67"/>
        <v>0</v>
      </c>
      <c r="N478">
        <f t="shared" ca="1" si="67"/>
        <v>0</v>
      </c>
      <c r="O478" t="str">
        <f t="shared" ca="1" si="72"/>
        <v>d:Z</v>
      </c>
      <c r="P478" t="str">
        <f t="shared" ca="1" si="73"/>
        <v>d9:Z9</v>
      </c>
    </row>
    <row r="479" spans="1:16">
      <c r="A479" t="str">
        <f t="shared" si="68"/>
        <v>12</v>
      </c>
      <c r="B479" t="str">
        <f t="shared" ca="1" si="69"/>
        <v>GRP</v>
      </c>
      <c r="C479" t="s">
        <v>210</v>
      </c>
      <c r="D479" s="12" t="s">
        <v>933</v>
      </c>
      <c r="E479">
        <f t="shared" ca="1" si="70"/>
        <v>0</v>
      </c>
      <c r="H479" t="str">
        <f t="shared" ca="1" si="71"/>
        <v>'NEO GRP '!</v>
      </c>
      <c r="I479" t="str">
        <f t="shared" ca="1" si="74"/>
        <v>'NEO GRP '!</v>
      </c>
      <c r="J479">
        <f t="shared" ca="1" si="67"/>
        <v>0</v>
      </c>
      <c r="K479">
        <f t="shared" ca="1" si="67"/>
        <v>0</v>
      </c>
      <c r="L479">
        <f t="shared" ca="1" si="67"/>
        <v>0</v>
      </c>
      <c r="M479">
        <f t="shared" ca="1" si="67"/>
        <v>0</v>
      </c>
      <c r="N479">
        <f t="shared" ca="1" si="67"/>
        <v>0</v>
      </c>
      <c r="O479" t="str">
        <f t="shared" ca="1" si="72"/>
        <v>d:Z</v>
      </c>
      <c r="P479" t="str">
        <f t="shared" ca="1" si="73"/>
        <v>d9:Z9</v>
      </c>
    </row>
    <row r="480" spans="1:16">
      <c r="A480" t="str">
        <f t="shared" si="68"/>
        <v>13</v>
      </c>
      <c r="B480" t="str">
        <f t="shared" ca="1" si="69"/>
        <v>GRP</v>
      </c>
      <c r="C480" t="s">
        <v>210</v>
      </c>
      <c r="D480" s="12" t="s">
        <v>934</v>
      </c>
      <c r="E480">
        <f t="shared" ca="1" si="70"/>
        <v>0</v>
      </c>
      <c r="H480" t="str">
        <f t="shared" ca="1" si="71"/>
        <v>'NEO GRP '!</v>
      </c>
      <c r="I480" t="str">
        <f t="shared" ca="1" si="74"/>
        <v>'NEO GRP '!</v>
      </c>
      <c r="J480">
        <f t="shared" ca="1" si="67"/>
        <v>0</v>
      </c>
      <c r="K480">
        <f t="shared" ca="1" si="67"/>
        <v>0</v>
      </c>
      <c r="L480">
        <f t="shared" ca="1" si="67"/>
        <v>0</v>
      </c>
      <c r="M480">
        <f t="shared" ca="1" si="67"/>
        <v>0</v>
      </c>
      <c r="N480">
        <f t="shared" ca="1" si="67"/>
        <v>0</v>
      </c>
      <c r="O480" t="str">
        <f t="shared" ca="1" si="72"/>
        <v>d:Z</v>
      </c>
      <c r="P480" t="str">
        <f t="shared" ca="1" si="73"/>
        <v>d9:Z9</v>
      </c>
    </row>
    <row r="481" spans="1:16">
      <c r="A481" t="str">
        <f t="shared" si="68"/>
        <v>100</v>
      </c>
      <c r="B481" t="str">
        <f t="shared" ca="1" si="69"/>
        <v>GRP</v>
      </c>
      <c r="C481" t="s">
        <v>210</v>
      </c>
      <c r="D481" s="12" t="s">
        <v>935</v>
      </c>
      <c r="E481">
        <f t="shared" ca="1" si="70"/>
        <v>0</v>
      </c>
      <c r="H481" t="str">
        <f t="shared" ca="1" si="71"/>
        <v>'NEO GRP '!</v>
      </c>
      <c r="I481" t="str">
        <f t="shared" ca="1" si="74"/>
        <v>'NEO GRP '!</v>
      </c>
      <c r="J481">
        <f t="shared" ca="1" si="67"/>
        <v>0</v>
      </c>
      <c r="K481">
        <f t="shared" ca="1" si="67"/>
        <v>0</v>
      </c>
      <c r="L481">
        <f t="shared" ca="1" si="67"/>
        <v>0</v>
      </c>
      <c r="M481">
        <f t="shared" ca="1" si="67"/>
        <v>0</v>
      </c>
      <c r="N481">
        <f t="shared" ca="1" si="67"/>
        <v>0</v>
      </c>
      <c r="O481" t="str">
        <f t="shared" ca="1" si="72"/>
        <v>d:Z</v>
      </c>
      <c r="P481" t="str">
        <f t="shared" ca="1" si="73"/>
        <v>d9:Z9</v>
      </c>
    </row>
    <row r="482" spans="1:16">
      <c r="A482" t="str">
        <f t="shared" si="68"/>
        <v>01</v>
      </c>
      <c r="B482" t="str">
        <f t="shared" ca="1" si="69"/>
        <v>GRP</v>
      </c>
      <c r="C482" t="s">
        <v>211</v>
      </c>
      <c r="D482" s="12" t="s">
        <v>936</v>
      </c>
      <c r="E482">
        <f t="shared" ca="1" si="70"/>
        <v>0</v>
      </c>
      <c r="H482" t="str">
        <f t="shared" ca="1" si="71"/>
        <v>'NEO GRP '!</v>
      </c>
      <c r="I482" t="str">
        <f t="shared" ca="1" si="74"/>
        <v>'NEO GRP '!</v>
      </c>
      <c r="J482">
        <f t="shared" ca="1" si="67"/>
        <v>0</v>
      </c>
      <c r="K482">
        <f t="shared" ca="1" si="67"/>
        <v>0</v>
      </c>
      <c r="L482">
        <f t="shared" ca="1" si="67"/>
        <v>0</v>
      </c>
      <c r="M482">
        <f t="shared" ca="1" si="67"/>
        <v>0</v>
      </c>
      <c r="N482">
        <f t="shared" ca="1" si="67"/>
        <v>0</v>
      </c>
      <c r="O482" t="str">
        <f t="shared" ca="1" si="72"/>
        <v>d:Z</v>
      </c>
      <c r="P482" t="str">
        <f t="shared" ca="1" si="73"/>
        <v>d9:Z9</v>
      </c>
    </row>
    <row r="483" spans="1:16">
      <c r="A483" t="str">
        <f t="shared" si="68"/>
        <v>02</v>
      </c>
      <c r="B483" t="str">
        <f t="shared" ca="1" si="69"/>
        <v>GRP</v>
      </c>
      <c r="C483" t="s">
        <v>211</v>
      </c>
      <c r="D483" s="12" t="s">
        <v>937</v>
      </c>
      <c r="E483">
        <f t="shared" ca="1" si="70"/>
        <v>0</v>
      </c>
      <c r="H483" t="str">
        <f t="shared" ca="1" si="71"/>
        <v>'NEO GRP '!</v>
      </c>
      <c r="I483" t="str">
        <f t="shared" ca="1" si="74"/>
        <v>'NEO GRP '!</v>
      </c>
      <c r="J483">
        <f t="shared" ref="J483:N533" ca="1" si="75">IF(IFERROR(VLOOKUP($C483,INDIRECT(J$14&amp;"D:D"),1,FALSE),0)&lt;&gt;0,J$14,0)</f>
        <v>0</v>
      </c>
      <c r="K483">
        <f t="shared" ca="1" si="75"/>
        <v>0</v>
      </c>
      <c r="L483">
        <f t="shared" ca="1" si="75"/>
        <v>0</v>
      </c>
      <c r="M483">
        <f t="shared" ca="1" si="75"/>
        <v>0</v>
      </c>
      <c r="N483">
        <f t="shared" ca="1" si="75"/>
        <v>0</v>
      </c>
      <c r="O483" t="str">
        <f t="shared" ca="1" si="72"/>
        <v>d:Z</v>
      </c>
      <c r="P483" t="str">
        <f t="shared" ca="1" si="73"/>
        <v>d9:Z9</v>
      </c>
    </row>
    <row r="484" spans="1:16">
      <c r="A484" t="str">
        <f t="shared" si="68"/>
        <v>03</v>
      </c>
      <c r="B484" t="str">
        <f t="shared" ca="1" si="69"/>
        <v>GRP</v>
      </c>
      <c r="C484" t="s">
        <v>211</v>
      </c>
      <c r="D484" s="12" t="s">
        <v>938</v>
      </c>
      <c r="E484">
        <f t="shared" ca="1" si="70"/>
        <v>0</v>
      </c>
      <c r="H484" t="str">
        <f t="shared" ca="1" si="71"/>
        <v>'NEO GRP '!</v>
      </c>
      <c r="I484" t="str">
        <f t="shared" ca="1" si="74"/>
        <v>'NEO GRP '!</v>
      </c>
      <c r="J484">
        <f t="shared" ca="1" si="75"/>
        <v>0</v>
      </c>
      <c r="K484">
        <f t="shared" ca="1" si="75"/>
        <v>0</v>
      </c>
      <c r="L484">
        <f t="shared" ca="1" si="75"/>
        <v>0</v>
      </c>
      <c r="M484">
        <f t="shared" ca="1" si="75"/>
        <v>0</v>
      </c>
      <c r="N484">
        <f t="shared" ca="1" si="75"/>
        <v>0</v>
      </c>
      <c r="O484" t="str">
        <f t="shared" ca="1" si="72"/>
        <v>d:Z</v>
      </c>
      <c r="P484" t="str">
        <f t="shared" ca="1" si="73"/>
        <v>d9:Z9</v>
      </c>
    </row>
    <row r="485" spans="1:16">
      <c r="A485" t="str">
        <f t="shared" si="68"/>
        <v>04</v>
      </c>
      <c r="B485" t="str">
        <f t="shared" ca="1" si="69"/>
        <v>GRP</v>
      </c>
      <c r="C485" t="s">
        <v>211</v>
      </c>
      <c r="D485" s="12" t="s">
        <v>939</v>
      </c>
      <c r="E485">
        <f t="shared" ca="1" si="70"/>
        <v>0</v>
      </c>
      <c r="H485" t="str">
        <f t="shared" ca="1" si="71"/>
        <v>'NEO GRP '!</v>
      </c>
      <c r="I485" t="str">
        <f t="shared" ca="1" si="74"/>
        <v>'NEO GRP '!</v>
      </c>
      <c r="J485">
        <f t="shared" ca="1" si="75"/>
        <v>0</v>
      </c>
      <c r="K485">
        <f t="shared" ca="1" si="75"/>
        <v>0</v>
      </c>
      <c r="L485">
        <f t="shared" ca="1" si="75"/>
        <v>0</v>
      </c>
      <c r="M485">
        <f t="shared" ca="1" si="75"/>
        <v>0</v>
      </c>
      <c r="N485">
        <f t="shared" ca="1" si="75"/>
        <v>0</v>
      </c>
      <c r="O485" t="str">
        <f t="shared" ca="1" si="72"/>
        <v>d:Z</v>
      </c>
      <c r="P485" t="str">
        <f t="shared" ca="1" si="73"/>
        <v>d9:Z9</v>
      </c>
    </row>
    <row r="486" spans="1:16">
      <c r="A486" t="str">
        <f t="shared" si="68"/>
        <v>05</v>
      </c>
      <c r="B486" t="str">
        <f t="shared" ca="1" si="69"/>
        <v>GRP</v>
      </c>
      <c r="C486" t="s">
        <v>211</v>
      </c>
      <c r="D486" s="12" t="s">
        <v>940</v>
      </c>
      <c r="E486">
        <f t="shared" ca="1" si="70"/>
        <v>0</v>
      </c>
      <c r="H486" t="str">
        <f t="shared" ca="1" si="71"/>
        <v>'NEO GRP '!</v>
      </c>
      <c r="I486" t="str">
        <f t="shared" ca="1" si="74"/>
        <v>'NEO GRP '!</v>
      </c>
      <c r="J486">
        <f t="shared" ca="1" si="75"/>
        <v>0</v>
      </c>
      <c r="K486">
        <f t="shared" ca="1" si="75"/>
        <v>0</v>
      </c>
      <c r="L486">
        <f t="shared" ca="1" si="75"/>
        <v>0</v>
      </c>
      <c r="M486">
        <f t="shared" ca="1" si="75"/>
        <v>0</v>
      </c>
      <c r="N486">
        <f t="shared" ca="1" si="75"/>
        <v>0</v>
      </c>
      <c r="O486" t="str">
        <f t="shared" ca="1" si="72"/>
        <v>d:Z</v>
      </c>
      <c r="P486" t="str">
        <f t="shared" ca="1" si="73"/>
        <v>d9:Z9</v>
      </c>
    </row>
    <row r="487" spans="1:16">
      <c r="A487" t="str">
        <f t="shared" si="68"/>
        <v>06</v>
      </c>
      <c r="B487" t="str">
        <f t="shared" ca="1" si="69"/>
        <v>GRP</v>
      </c>
      <c r="C487" t="s">
        <v>211</v>
      </c>
      <c r="D487" s="12" t="s">
        <v>941</v>
      </c>
      <c r="E487">
        <f t="shared" ca="1" si="70"/>
        <v>0</v>
      </c>
      <c r="H487" t="str">
        <f t="shared" ca="1" si="71"/>
        <v>'NEO GRP '!</v>
      </c>
      <c r="I487" t="str">
        <f t="shared" ca="1" si="74"/>
        <v>'NEO GRP '!</v>
      </c>
      <c r="J487">
        <f t="shared" ca="1" si="75"/>
        <v>0</v>
      </c>
      <c r="K487">
        <f t="shared" ca="1" si="75"/>
        <v>0</v>
      </c>
      <c r="L487">
        <f t="shared" ca="1" si="75"/>
        <v>0</v>
      </c>
      <c r="M487">
        <f t="shared" ca="1" si="75"/>
        <v>0</v>
      </c>
      <c r="N487">
        <f t="shared" ca="1" si="75"/>
        <v>0</v>
      </c>
      <c r="O487" t="str">
        <f t="shared" ca="1" si="72"/>
        <v>d:Z</v>
      </c>
      <c r="P487" t="str">
        <f t="shared" ca="1" si="73"/>
        <v>d9:Z9</v>
      </c>
    </row>
    <row r="488" spans="1:16">
      <c r="A488" t="str">
        <f t="shared" si="68"/>
        <v>07</v>
      </c>
      <c r="B488" t="str">
        <f t="shared" ca="1" si="69"/>
        <v>GRP</v>
      </c>
      <c r="C488" t="s">
        <v>211</v>
      </c>
      <c r="D488" s="12" t="s">
        <v>942</v>
      </c>
      <c r="E488">
        <f t="shared" ca="1" si="70"/>
        <v>0</v>
      </c>
      <c r="H488" t="str">
        <f t="shared" ca="1" si="71"/>
        <v>'NEO GRP '!</v>
      </c>
      <c r="I488" t="str">
        <f t="shared" ca="1" si="74"/>
        <v>'NEO GRP '!</v>
      </c>
      <c r="J488">
        <f t="shared" ca="1" si="75"/>
        <v>0</v>
      </c>
      <c r="K488">
        <f t="shared" ca="1" si="75"/>
        <v>0</v>
      </c>
      <c r="L488">
        <f t="shared" ca="1" si="75"/>
        <v>0</v>
      </c>
      <c r="M488">
        <f t="shared" ca="1" si="75"/>
        <v>0</v>
      </c>
      <c r="N488">
        <f t="shared" ca="1" si="75"/>
        <v>0</v>
      </c>
      <c r="O488" t="str">
        <f t="shared" ca="1" si="72"/>
        <v>d:Z</v>
      </c>
      <c r="P488" t="str">
        <f t="shared" ca="1" si="73"/>
        <v>d9:Z9</v>
      </c>
    </row>
    <row r="489" spans="1:16">
      <c r="A489" t="str">
        <f t="shared" si="68"/>
        <v>08</v>
      </c>
      <c r="B489" t="str">
        <f t="shared" ca="1" si="69"/>
        <v>GRP</v>
      </c>
      <c r="C489" t="s">
        <v>211</v>
      </c>
      <c r="D489" s="12" t="s">
        <v>943</v>
      </c>
      <c r="E489">
        <f t="shared" ca="1" si="70"/>
        <v>0</v>
      </c>
      <c r="H489" t="str">
        <f t="shared" ca="1" si="71"/>
        <v>'NEO GRP '!</v>
      </c>
      <c r="I489" t="str">
        <f t="shared" ca="1" si="74"/>
        <v>'NEO GRP '!</v>
      </c>
      <c r="J489">
        <f t="shared" ca="1" si="75"/>
        <v>0</v>
      </c>
      <c r="K489">
        <f t="shared" ca="1" si="75"/>
        <v>0</v>
      </c>
      <c r="L489">
        <f t="shared" ca="1" si="75"/>
        <v>0</v>
      </c>
      <c r="M489">
        <f t="shared" ca="1" si="75"/>
        <v>0</v>
      </c>
      <c r="N489">
        <f t="shared" ca="1" si="75"/>
        <v>0</v>
      </c>
      <c r="O489" t="str">
        <f t="shared" ca="1" si="72"/>
        <v>d:Z</v>
      </c>
      <c r="P489" t="str">
        <f t="shared" ca="1" si="73"/>
        <v>d9:Z9</v>
      </c>
    </row>
    <row r="490" spans="1:16">
      <c r="A490" t="str">
        <f t="shared" si="68"/>
        <v>09</v>
      </c>
      <c r="B490" t="str">
        <f t="shared" ca="1" si="69"/>
        <v>GRP</v>
      </c>
      <c r="C490" t="s">
        <v>211</v>
      </c>
      <c r="D490" s="12" t="s">
        <v>944</v>
      </c>
      <c r="E490">
        <f t="shared" ca="1" si="70"/>
        <v>0</v>
      </c>
      <c r="H490" t="str">
        <f t="shared" ca="1" si="71"/>
        <v>'NEO GRP '!</v>
      </c>
      <c r="I490" t="str">
        <f t="shared" ca="1" si="74"/>
        <v>'NEO GRP '!</v>
      </c>
      <c r="J490">
        <f t="shared" ca="1" si="75"/>
        <v>0</v>
      </c>
      <c r="K490">
        <f t="shared" ca="1" si="75"/>
        <v>0</v>
      </c>
      <c r="L490">
        <f t="shared" ca="1" si="75"/>
        <v>0</v>
      </c>
      <c r="M490">
        <f t="shared" ca="1" si="75"/>
        <v>0</v>
      </c>
      <c r="N490">
        <f t="shared" ca="1" si="75"/>
        <v>0</v>
      </c>
      <c r="O490" t="str">
        <f t="shared" ca="1" si="72"/>
        <v>d:Z</v>
      </c>
      <c r="P490" t="str">
        <f t="shared" ca="1" si="73"/>
        <v>d9:Z9</v>
      </c>
    </row>
    <row r="491" spans="1:16">
      <c r="A491" t="str">
        <f t="shared" si="68"/>
        <v>10</v>
      </c>
      <c r="B491" t="str">
        <f t="shared" ca="1" si="69"/>
        <v>GRP</v>
      </c>
      <c r="C491" t="s">
        <v>211</v>
      </c>
      <c r="D491" s="12" t="s">
        <v>945</v>
      </c>
      <c r="E491">
        <f t="shared" ca="1" si="70"/>
        <v>0</v>
      </c>
      <c r="H491" t="str">
        <f t="shared" ca="1" si="71"/>
        <v>'NEO GRP '!</v>
      </c>
      <c r="I491" t="str">
        <f t="shared" ca="1" si="74"/>
        <v>'NEO GRP '!</v>
      </c>
      <c r="J491">
        <f t="shared" ca="1" si="75"/>
        <v>0</v>
      </c>
      <c r="K491">
        <f t="shared" ca="1" si="75"/>
        <v>0</v>
      </c>
      <c r="L491">
        <f t="shared" ca="1" si="75"/>
        <v>0</v>
      </c>
      <c r="M491">
        <f t="shared" ca="1" si="75"/>
        <v>0</v>
      </c>
      <c r="N491">
        <f t="shared" ca="1" si="75"/>
        <v>0</v>
      </c>
      <c r="O491" t="str">
        <f t="shared" ca="1" si="72"/>
        <v>d:Z</v>
      </c>
      <c r="P491" t="str">
        <f t="shared" ca="1" si="73"/>
        <v>d9:Z9</v>
      </c>
    </row>
    <row r="492" spans="1:16">
      <c r="A492" t="str">
        <f t="shared" si="68"/>
        <v>11</v>
      </c>
      <c r="B492" t="str">
        <f t="shared" ca="1" si="69"/>
        <v>GRP</v>
      </c>
      <c r="C492" t="s">
        <v>211</v>
      </c>
      <c r="D492" s="12" t="s">
        <v>946</v>
      </c>
      <c r="E492">
        <f t="shared" ca="1" si="70"/>
        <v>0</v>
      </c>
      <c r="H492" t="str">
        <f t="shared" ca="1" si="71"/>
        <v>'NEO GRP '!</v>
      </c>
      <c r="I492" t="str">
        <f t="shared" ca="1" si="74"/>
        <v>'NEO GRP '!</v>
      </c>
      <c r="J492">
        <f t="shared" ca="1" si="75"/>
        <v>0</v>
      </c>
      <c r="K492">
        <f t="shared" ca="1" si="75"/>
        <v>0</v>
      </c>
      <c r="L492">
        <f t="shared" ca="1" si="75"/>
        <v>0</v>
      </c>
      <c r="M492">
        <f t="shared" ca="1" si="75"/>
        <v>0</v>
      </c>
      <c r="N492">
        <f t="shared" ca="1" si="75"/>
        <v>0</v>
      </c>
      <c r="O492" t="str">
        <f t="shared" ca="1" si="72"/>
        <v>d:Z</v>
      </c>
      <c r="P492" t="str">
        <f t="shared" ca="1" si="73"/>
        <v>d9:Z9</v>
      </c>
    </row>
    <row r="493" spans="1:16">
      <c r="A493" t="str">
        <f t="shared" si="68"/>
        <v>12</v>
      </c>
      <c r="B493" t="str">
        <f t="shared" ca="1" si="69"/>
        <v>GRP</v>
      </c>
      <c r="C493" t="s">
        <v>211</v>
      </c>
      <c r="D493" s="12" t="s">
        <v>947</v>
      </c>
      <c r="E493">
        <f t="shared" ca="1" si="70"/>
        <v>0</v>
      </c>
      <c r="H493" t="str">
        <f t="shared" ca="1" si="71"/>
        <v>'NEO GRP '!</v>
      </c>
      <c r="I493" t="str">
        <f t="shared" ca="1" si="74"/>
        <v>'NEO GRP '!</v>
      </c>
      <c r="J493">
        <f t="shared" ca="1" si="75"/>
        <v>0</v>
      </c>
      <c r="K493">
        <f t="shared" ca="1" si="75"/>
        <v>0</v>
      </c>
      <c r="L493">
        <f t="shared" ca="1" si="75"/>
        <v>0</v>
      </c>
      <c r="M493">
        <f t="shared" ca="1" si="75"/>
        <v>0</v>
      </c>
      <c r="N493">
        <f t="shared" ca="1" si="75"/>
        <v>0</v>
      </c>
      <c r="O493" t="str">
        <f t="shared" ca="1" si="72"/>
        <v>d:Z</v>
      </c>
      <c r="P493" t="str">
        <f t="shared" ca="1" si="73"/>
        <v>d9:Z9</v>
      </c>
    </row>
    <row r="494" spans="1:16">
      <c r="A494" t="str">
        <f t="shared" si="68"/>
        <v>13</v>
      </c>
      <c r="B494" t="str">
        <f t="shared" ca="1" si="69"/>
        <v>GRP</v>
      </c>
      <c r="C494" t="s">
        <v>211</v>
      </c>
      <c r="D494" s="12" t="s">
        <v>948</v>
      </c>
      <c r="E494">
        <f t="shared" ca="1" si="70"/>
        <v>0</v>
      </c>
      <c r="H494" t="str">
        <f t="shared" ca="1" si="71"/>
        <v>'NEO GRP '!</v>
      </c>
      <c r="I494" t="str">
        <f t="shared" ca="1" si="74"/>
        <v>'NEO GRP '!</v>
      </c>
      <c r="J494">
        <f t="shared" ca="1" si="75"/>
        <v>0</v>
      </c>
      <c r="K494">
        <f t="shared" ca="1" si="75"/>
        <v>0</v>
      </c>
      <c r="L494">
        <f t="shared" ca="1" si="75"/>
        <v>0</v>
      </c>
      <c r="M494">
        <f t="shared" ca="1" si="75"/>
        <v>0</v>
      </c>
      <c r="N494">
        <f t="shared" ca="1" si="75"/>
        <v>0</v>
      </c>
      <c r="O494" t="str">
        <f t="shared" ca="1" si="72"/>
        <v>d:Z</v>
      </c>
      <c r="P494" t="str">
        <f t="shared" ca="1" si="73"/>
        <v>d9:Z9</v>
      </c>
    </row>
    <row r="495" spans="1:16">
      <c r="A495" t="str">
        <f t="shared" si="68"/>
        <v>100</v>
      </c>
      <c r="B495" t="str">
        <f t="shared" ca="1" si="69"/>
        <v>GRP</v>
      </c>
      <c r="C495" t="s">
        <v>211</v>
      </c>
      <c r="D495" s="12" t="s">
        <v>949</v>
      </c>
      <c r="E495">
        <f t="shared" ca="1" si="70"/>
        <v>0</v>
      </c>
      <c r="H495" t="str">
        <f t="shared" ca="1" si="71"/>
        <v>'NEO GRP '!</v>
      </c>
      <c r="I495" t="str">
        <f t="shared" ca="1" si="74"/>
        <v>'NEO GRP '!</v>
      </c>
      <c r="J495">
        <f t="shared" ca="1" si="75"/>
        <v>0</v>
      </c>
      <c r="K495">
        <f t="shared" ca="1" si="75"/>
        <v>0</v>
      </c>
      <c r="L495">
        <f t="shared" ca="1" si="75"/>
        <v>0</v>
      </c>
      <c r="M495">
        <f t="shared" ca="1" si="75"/>
        <v>0</v>
      </c>
      <c r="N495">
        <f t="shared" ca="1" si="75"/>
        <v>0</v>
      </c>
      <c r="O495" t="str">
        <f t="shared" ca="1" si="72"/>
        <v>d:Z</v>
      </c>
      <c r="P495" t="str">
        <f t="shared" ca="1" si="73"/>
        <v>d9:Z9</v>
      </c>
    </row>
    <row r="496" spans="1:16">
      <c r="A496" t="str">
        <f t="shared" si="68"/>
        <v>01</v>
      </c>
      <c r="B496" t="str">
        <f t="shared" ca="1" si="69"/>
        <v>GRP</v>
      </c>
      <c r="C496" t="s">
        <v>212</v>
      </c>
      <c r="D496" s="12" t="s">
        <v>950</v>
      </c>
      <c r="E496">
        <f t="shared" ca="1" si="70"/>
        <v>0</v>
      </c>
      <c r="H496" t="str">
        <f t="shared" ca="1" si="71"/>
        <v>'NEO GRP '!</v>
      </c>
      <c r="I496" t="str">
        <f t="shared" ca="1" si="74"/>
        <v>'NEO GRP '!</v>
      </c>
      <c r="J496">
        <f t="shared" ca="1" si="75"/>
        <v>0</v>
      </c>
      <c r="K496">
        <f t="shared" ca="1" si="75"/>
        <v>0</v>
      </c>
      <c r="L496">
        <f t="shared" ca="1" si="75"/>
        <v>0</v>
      </c>
      <c r="M496">
        <f t="shared" ca="1" si="75"/>
        <v>0</v>
      </c>
      <c r="N496">
        <f t="shared" ca="1" si="75"/>
        <v>0</v>
      </c>
      <c r="O496" t="str">
        <f t="shared" ca="1" si="72"/>
        <v>d:Z</v>
      </c>
      <c r="P496" t="str">
        <f t="shared" ca="1" si="73"/>
        <v>d9:Z9</v>
      </c>
    </row>
    <row r="497" spans="1:16">
      <c r="A497" t="str">
        <f t="shared" si="68"/>
        <v>02</v>
      </c>
      <c r="B497" t="str">
        <f t="shared" ca="1" si="69"/>
        <v>GRP</v>
      </c>
      <c r="C497" t="s">
        <v>212</v>
      </c>
      <c r="D497" s="12" t="s">
        <v>951</v>
      </c>
      <c r="E497">
        <f t="shared" ca="1" si="70"/>
        <v>0</v>
      </c>
      <c r="H497" t="str">
        <f t="shared" ca="1" si="71"/>
        <v>'NEO GRP '!</v>
      </c>
      <c r="I497" t="str">
        <f t="shared" ca="1" si="74"/>
        <v>'NEO GRP '!</v>
      </c>
      <c r="J497">
        <f t="shared" ca="1" si="75"/>
        <v>0</v>
      </c>
      <c r="K497">
        <f t="shared" ca="1" si="75"/>
        <v>0</v>
      </c>
      <c r="L497">
        <f t="shared" ca="1" si="75"/>
        <v>0</v>
      </c>
      <c r="M497">
        <f t="shared" ca="1" si="75"/>
        <v>0</v>
      </c>
      <c r="N497">
        <f t="shared" ca="1" si="75"/>
        <v>0</v>
      </c>
      <c r="O497" t="str">
        <f t="shared" ca="1" si="72"/>
        <v>d:Z</v>
      </c>
      <c r="P497" t="str">
        <f t="shared" ca="1" si="73"/>
        <v>d9:Z9</v>
      </c>
    </row>
    <row r="498" spans="1:16">
      <c r="A498" t="str">
        <f t="shared" si="68"/>
        <v>03</v>
      </c>
      <c r="B498" t="str">
        <f t="shared" ca="1" si="69"/>
        <v>GRP</v>
      </c>
      <c r="C498" t="s">
        <v>212</v>
      </c>
      <c r="D498" s="12" t="s">
        <v>952</v>
      </c>
      <c r="E498">
        <f t="shared" ca="1" si="70"/>
        <v>0</v>
      </c>
      <c r="H498" t="str">
        <f t="shared" ca="1" si="71"/>
        <v>'NEO GRP '!</v>
      </c>
      <c r="I498" t="str">
        <f t="shared" ca="1" si="74"/>
        <v>'NEO GRP '!</v>
      </c>
      <c r="J498">
        <f t="shared" ca="1" si="75"/>
        <v>0</v>
      </c>
      <c r="K498">
        <f t="shared" ca="1" si="75"/>
        <v>0</v>
      </c>
      <c r="L498">
        <f t="shared" ca="1" si="75"/>
        <v>0</v>
      </c>
      <c r="M498">
        <f t="shared" ca="1" si="75"/>
        <v>0</v>
      </c>
      <c r="N498">
        <f t="shared" ca="1" si="75"/>
        <v>0</v>
      </c>
      <c r="O498" t="str">
        <f t="shared" ca="1" si="72"/>
        <v>d:Z</v>
      </c>
      <c r="P498" t="str">
        <f t="shared" ca="1" si="73"/>
        <v>d9:Z9</v>
      </c>
    </row>
    <row r="499" spans="1:16">
      <c r="A499" t="str">
        <f t="shared" si="68"/>
        <v>04</v>
      </c>
      <c r="B499" t="str">
        <f t="shared" ca="1" si="69"/>
        <v>GRP</v>
      </c>
      <c r="C499" t="s">
        <v>212</v>
      </c>
      <c r="D499" s="12" t="s">
        <v>953</v>
      </c>
      <c r="E499">
        <f t="shared" ca="1" si="70"/>
        <v>0</v>
      </c>
      <c r="H499" t="str">
        <f t="shared" ca="1" si="71"/>
        <v>'NEO GRP '!</v>
      </c>
      <c r="I499" t="str">
        <f t="shared" ca="1" si="74"/>
        <v>'NEO GRP '!</v>
      </c>
      <c r="J499">
        <f t="shared" ca="1" si="75"/>
        <v>0</v>
      </c>
      <c r="K499">
        <f t="shared" ca="1" si="75"/>
        <v>0</v>
      </c>
      <c r="L499">
        <f t="shared" ca="1" si="75"/>
        <v>0</v>
      </c>
      <c r="M499">
        <f t="shared" ca="1" si="75"/>
        <v>0</v>
      </c>
      <c r="N499">
        <f t="shared" ca="1" si="75"/>
        <v>0</v>
      </c>
      <c r="O499" t="str">
        <f t="shared" ca="1" si="72"/>
        <v>d:Z</v>
      </c>
      <c r="P499" t="str">
        <f t="shared" ca="1" si="73"/>
        <v>d9:Z9</v>
      </c>
    </row>
    <row r="500" spans="1:16">
      <c r="A500" t="str">
        <f t="shared" si="68"/>
        <v>05</v>
      </c>
      <c r="B500" t="str">
        <f t="shared" ca="1" si="69"/>
        <v>GRP</v>
      </c>
      <c r="C500" t="s">
        <v>212</v>
      </c>
      <c r="D500" s="12" t="s">
        <v>954</v>
      </c>
      <c r="E500">
        <f t="shared" ca="1" si="70"/>
        <v>0</v>
      </c>
      <c r="H500" t="str">
        <f t="shared" ca="1" si="71"/>
        <v>'NEO GRP '!</v>
      </c>
      <c r="I500" t="str">
        <f t="shared" ca="1" si="74"/>
        <v>'NEO GRP '!</v>
      </c>
      <c r="J500">
        <f t="shared" ca="1" si="75"/>
        <v>0</v>
      </c>
      <c r="K500">
        <f t="shared" ca="1" si="75"/>
        <v>0</v>
      </c>
      <c r="L500">
        <f t="shared" ca="1" si="75"/>
        <v>0</v>
      </c>
      <c r="M500">
        <f t="shared" ca="1" si="75"/>
        <v>0</v>
      </c>
      <c r="N500">
        <f t="shared" ca="1" si="75"/>
        <v>0</v>
      </c>
      <c r="O500" t="str">
        <f t="shared" ca="1" si="72"/>
        <v>d:Z</v>
      </c>
      <c r="P500" t="str">
        <f t="shared" ca="1" si="73"/>
        <v>d9:Z9</v>
      </c>
    </row>
    <row r="501" spans="1:16">
      <c r="A501" t="str">
        <f t="shared" si="68"/>
        <v>06</v>
      </c>
      <c r="B501" t="str">
        <f t="shared" ca="1" si="69"/>
        <v>GRP</v>
      </c>
      <c r="C501" t="s">
        <v>212</v>
      </c>
      <c r="D501" s="12" t="s">
        <v>955</v>
      </c>
      <c r="E501">
        <f t="shared" ca="1" si="70"/>
        <v>0</v>
      </c>
      <c r="H501" t="str">
        <f t="shared" ca="1" si="71"/>
        <v>'NEO GRP '!</v>
      </c>
      <c r="I501" t="str">
        <f t="shared" ca="1" si="74"/>
        <v>'NEO GRP '!</v>
      </c>
      <c r="J501">
        <f t="shared" ca="1" si="75"/>
        <v>0</v>
      </c>
      <c r="K501">
        <f t="shared" ca="1" si="75"/>
        <v>0</v>
      </c>
      <c r="L501">
        <f t="shared" ca="1" si="75"/>
        <v>0</v>
      </c>
      <c r="M501">
        <f t="shared" ca="1" si="75"/>
        <v>0</v>
      </c>
      <c r="N501">
        <f t="shared" ca="1" si="75"/>
        <v>0</v>
      </c>
      <c r="O501" t="str">
        <f t="shared" ca="1" si="72"/>
        <v>d:Z</v>
      </c>
      <c r="P501" t="str">
        <f t="shared" ca="1" si="73"/>
        <v>d9:Z9</v>
      </c>
    </row>
    <row r="502" spans="1:16">
      <c r="A502" t="str">
        <f t="shared" si="68"/>
        <v>07</v>
      </c>
      <c r="B502" t="str">
        <f t="shared" ca="1" si="69"/>
        <v>GRP</v>
      </c>
      <c r="C502" t="s">
        <v>212</v>
      </c>
      <c r="D502" s="12" t="s">
        <v>956</v>
      </c>
      <c r="E502">
        <f t="shared" ca="1" si="70"/>
        <v>0</v>
      </c>
      <c r="H502" t="str">
        <f t="shared" ca="1" si="71"/>
        <v>'NEO GRP '!</v>
      </c>
      <c r="I502" t="str">
        <f t="shared" ca="1" si="74"/>
        <v>'NEO GRP '!</v>
      </c>
      <c r="J502">
        <f t="shared" ca="1" si="75"/>
        <v>0</v>
      </c>
      <c r="K502">
        <f t="shared" ca="1" si="75"/>
        <v>0</v>
      </c>
      <c r="L502">
        <f t="shared" ca="1" si="75"/>
        <v>0</v>
      </c>
      <c r="M502">
        <f t="shared" ca="1" si="75"/>
        <v>0</v>
      </c>
      <c r="N502">
        <f t="shared" ca="1" si="75"/>
        <v>0</v>
      </c>
      <c r="O502" t="str">
        <f t="shared" ca="1" si="72"/>
        <v>d:Z</v>
      </c>
      <c r="P502" t="str">
        <f t="shared" ca="1" si="73"/>
        <v>d9:Z9</v>
      </c>
    </row>
    <row r="503" spans="1:16">
      <c r="A503" t="str">
        <f t="shared" si="68"/>
        <v>08</v>
      </c>
      <c r="B503" t="str">
        <f t="shared" ca="1" si="69"/>
        <v>GRP</v>
      </c>
      <c r="C503" t="s">
        <v>212</v>
      </c>
      <c r="D503" s="12" t="s">
        <v>957</v>
      </c>
      <c r="E503">
        <f t="shared" ca="1" si="70"/>
        <v>0</v>
      </c>
      <c r="H503" t="str">
        <f t="shared" ca="1" si="71"/>
        <v>'NEO GRP '!</v>
      </c>
      <c r="I503" t="str">
        <f t="shared" ca="1" si="74"/>
        <v>'NEO GRP '!</v>
      </c>
      <c r="J503">
        <f t="shared" ca="1" si="75"/>
        <v>0</v>
      </c>
      <c r="K503">
        <f t="shared" ca="1" si="75"/>
        <v>0</v>
      </c>
      <c r="L503">
        <f t="shared" ca="1" si="75"/>
        <v>0</v>
      </c>
      <c r="M503">
        <f t="shared" ca="1" si="75"/>
        <v>0</v>
      </c>
      <c r="N503">
        <f t="shared" ca="1" si="75"/>
        <v>0</v>
      </c>
      <c r="O503" t="str">
        <f t="shared" ca="1" si="72"/>
        <v>d:Z</v>
      </c>
      <c r="P503" t="str">
        <f t="shared" ca="1" si="73"/>
        <v>d9:Z9</v>
      </c>
    </row>
    <row r="504" spans="1:16">
      <c r="A504" t="str">
        <f t="shared" si="68"/>
        <v>09</v>
      </c>
      <c r="B504" t="str">
        <f t="shared" ca="1" si="69"/>
        <v>GRP</v>
      </c>
      <c r="C504" t="s">
        <v>212</v>
      </c>
      <c r="D504" s="12" t="s">
        <v>958</v>
      </c>
      <c r="E504">
        <f t="shared" ca="1" si="70"/>
        <v>0</v>
      </c>
      <c r="H504" t="str">
        <f t="shared" ca="1" si="71"/>
        <v>'NEO GRP '!</v>
      </c>
      <c r="I504" t="str">
        <f t="shared" ca="1" si="74"/>
        <v>'NEO GRP '!</v>
      </c>
      <c r="J504">
        <f t="shared" ca="1" si="75"/>
        <v>0</v>
      </c>
      <c r="K504">
        <f t="shared" ca="1" si="75"/>
        <v>0</v>
      </c>
      <c r="L504">
        <f t="shared" ca="1" si="75"/>
        <v>0</v>
      </c>
      <c r="M504">
        <f t="shared" ca="1" si="75"/>
        <v>0</v>
      </c>
      <c r="N504">
        <f t="shared" ca="1" si="75"/>
        <v>0</v>
      </c>
      <c r="O504" t="str">
        <f t="shared" ca="1" si="72"/>
        <v>d:Z</v>
      </c>
      <c r="P504" t="str">
        <f t="shared" ca="1" si="73"/>
        <v>d9:Z9</v>
      </c>
    </row>
    <row r="505" spans="1:16">
      <c r="A505" t="str">
        <f t="shared" si="68"/>
        <v>10</v>
      </c>
      <c r="B505" t="str">
        <f t="shared" ca="1" si="69"/>
        <v>GRP</v>
      </c>
      <c r="C505" t="s">
        <v>212</v>
      </c>
      <c r="D505" s="12" t="s">
        <v>959</v>
      </c>
      <c r="E505">
        <f t="shared" ca="1" si="70"/>
        <v>0</v>
      </c>
      <c r="H505" t="str">
        <f t="shared" ca="1" si="71"/>
        <v>'NEO GRP '!</v>
      </c>
      <c r="I505" t="str">
        <f t="shared" ca="1" si="74"/>
        <v>'NEO GRP '!</v>
      </c>
      <c r="J505">
        <f t="shared" ca="1" si="75"/>
        <v>0</v>
      </c>
      <c r="K505">
        <f t="shared" ca="1" si="75"/>
        <v>0</v>
      </c>
      <c r="L505">
        <f t="shared" ca="1" si="75"/>
        <v>0</v>
      </c>
      <c r="M505">
        <f t="shared" ca="1" si="75"/>
        <v>0</v>
      </c>
      <c r="N505">
        <f t="shared" ca="1" si="75"/>
        <v>0</v>
      </c>
      <c r="O505" t="str">
        <f t="shared" ca="1" si="72"/>
        <v>d:Z</v>
      </c>
      <c r="P505" t="str">
        <f t="shared" ca="1" si="73"/>
        <v>d9:Z9</v>
      </c>
    </row>
    <row r="506" spans="1:16">
      <c r="A506" t="str">
        <f t="shared" si="68"/>
        <v>11</v>
      </c>
      <c r="B506" t="str">
        <f t="shared" ca="1" si="69"/>
        <v>GRP</v>
      </c>
      <c r="C506" t="s">
        <v>212</v>
      </c>
      <c r="D506" s="12" t="s">
        <v>960</v>
      </c>
      <c r="E506">
        <f t="shared" ca="1" si="70"/>
        <v>0</v>
      </c>
      <c r="H506" t="str">
        <f t="shared" ca="1" si="71"/>
        <v>'NEO GRP '!</v>
      </c>
      <c r="I506" t="str">
        <f t="shared" ca="1" si="74"/>
        <v>'NEO GRP '!</v>
      </c>
      <c r="J506">
        <f t="shared" ca="1" si="75"/>
        <v>0</v>
      </c>
      <c r="K506">
        <f t="shared" ca="1" si="75"/>
        <v>0</v>
      </c>
      <c r="L506">
        <f t="shared" ca="1" si="75"/>
        <v>0</v>
      </c>
      <c r="M506">
        <f t="shared" ca="1" si="75"/>
        <v>0</v>
      </c>
      <c r="N506">
        <f t="shared" ca="1" si="75"/>
        <v>0</v>
      </c>
      <c r="O506" t="str">
        <f t="shared" ca="1" si="72"/>
        <v>d:Z</v>
      </c>
      <c r="P506" t="str">
        <f t="shared" ca="1" si="73"/>
        <v>d9:Z9</v>
      </c>
    </row>
    <row r="507" spans="1:16">
      <c r="A507" t="str">
        <f t="shared" si="68"/>
        <v>12</v>
      </c>
      <c r="B507" t="str">
        <f t="shared" ca="1" si="69"/>
        <v>GRP</v>
      </c>
      <c r="C507" t="s">
        <v>212</v>
      </c>
      <c r="D507" s="12" t="s">
        <v>961</v>
      </c>
      <c r="E507">
        <f t="shared" ca="1" si="70"/>
        <v>0</v>
      </c>
      <c r="H507" t="str">
        <f t="shared" ca="1" si="71"/>
        <v>'NEO GRP '!</v>
      </c>
      <c r="I507" t="str">
        <f t="shared" ca="1" si="74"/>
        <v>'NEO GRP '!</v>
      </c>
      <c r="J507">
        <f t="shared" ca="1" si="75"/>
        <v>0</v>
      </c>
      <c r="K507">
        <f t="shared" ca="1" si="75"/>
        <v>0</v>
      </c>
      <c r="L507">
        <f t="shared" ca="1" si="75"/>
        <v>0</v>
      </c>
      <c r="M507">
        <f t="shared" ca="1" si="75"/>
        <v>0</v>
      </c>
      <c r="N507">
        <f t="shared" ca="1" si="75"/>
        <v>0</v>
      </c>
      <c r="O507" t="str">
        <f t="shared" ca="1" si="72"/>
        <v>d:Z</v>
      </c>
      <c r="P507" t="str">
        <f t="shared" ca="1" si="73"/>
        <v>d9:Z9</v>
      </c>
    </row>
    <row r="508" spans="1:16">
      <c r="A508" t="str">
        <f t="shared" si="68"/>
        <v>13</v>
      </c>
      <c r="B508" t="str">
        <f t="shared" ca="1" si="69"/>
        <v>GRP</v>
      </c>
      <c r="C508" t="s">
        <v>212</v>
      </c>
      <c r="D508" s="12" t="s">
        <v>962</v>
      </c>
      <c r="E508">
        <f t="shared" ca="1" si="70"/>
        <v>0</v>
      </c>
      <c r="H508" t="str">
        <f t="shared" ca="1" si="71"/>
        <v>'NEO GRP '!</v>
      </c>
      <c r="I508" t="str">
        <f t="shared" ca="1" si="74"/>
        <v>'NEO GRP '!</v>
      </c>
      <c r="J508">
        <f t="shared" ca="1" si="75"/>
        <v>0</v>
      </c>
      <c r="K508">
        <f t="shared" ca="1" si="75"/>
        <v>0</v>
      </c>
      <c r="L508">
        <f t="shared" ca="1" si="75"/>
        <v>0</v>
      </c>
      <c r="M508">
        <f t="shared" ca="1" si="75"/>
        <v>0</v>
      </c>
      <c r="N508">
        <f t="shared" ca="1" si="75"/>
        <v>0</v>
      </c>
      <c r="O508" t="str">
        <f t="shared" ca="1" si="72"/>
        <v>d:Z</v>
      </c>
      <c r="P508" t="str">
        <f t="shared" ca="1" si="73"/>
        <v>d9:Z9</v>
      </c>
    </row>
    <row r="509" spans="1:16">
      <c r="A509" t="str">
        <f t="shared" si="68"/>
        <v>100</v>
      </c>
      <c r="B509" t="str">
        <f t="shared" ca="1" si="69"/>
        <v>GRP</v>
      </c>
      <c r="C509" t="s">
        <v>212</v>
      </c>
      <c r="D509" s="12" t="s">
        <v>963</v>
      </c>
      <c r="E509">
        <f t="shared" ca="1" si="70"/>
        <v>0</v>
      </c>
      <c r="H509" t="str">
        <f t="shared" ca="1" si="71"/>
        <v>'NEO GRP '!</v>
      </c>
      <c r="I509" t="str">
        <f t="shared" ca="1" si="74"/>
        <v>'NEO GRP '!</v>
      </c>
      <c r="J509">
        <f t="shared" ca="1" si="75"/>
        <v>0</v>
      </c>
      <c r="K509">
        <f t="shared" ca="1" si="75"/>
        <v>0</v>
      </c>
      <c r="L509">
        <f t="shared" ca="1" si="75"/>
        <v>0</v>
      </c>
      <c r="M509">
        <f t="shared" ca="1" si="75"/>
        <v>0</v>
      </c>
      <c r="N509">
        <f t="shared" ca="1" si="75"/>
        <v>0</v>
      </c>
      <c r="O509" t="str">
        <f t="shared" ca="1" si="72"/>
        <v>d:Z</v>
      </c>
      <c r="P509" t="str">
        <f t="shared" ca="1" si="73"/>
        <v>d9:Z9</v>
      </c>
    </row>
    <row r="510" spans="1:16">
      <c r="A510" t="str">
        <f t="shared" si="68"/>
        <v>01</v>
      </c>
      <c r="B510" t="str">
        <f t="shared" ca="1" si="69"/>
        <v>GRP</v>
      </c>
      <c r="C510" t="s">
        <v>213</v>
      </c>
      <c r="D510" s="12" t="s">
        <v>964</v>
      </c>
      <c r="E510">
        <f t="shared" ca="1" si="70"/>
        <v>0</v>
      </c>
      <c r="H510" t="str">
        <f t="shared" ca="1" si="71"/>
        <v>'NEO GRP '!</v>
      </c>
      <c r="I510" t="str">
        <f t="shared" ca="1" si="74"/>
        <v>'NEO GRP '!</v>
      </c>
      <c r="J510">
        <f t="shared" ca="1" si="75"/>
        <v>0</v>
      </c>
      <c r="K510">
        <f t="shared" ca="1" si="75"/>
        <v>0</v>
      </c>
      <c r="L510">
        <f t="shared" ca="1" si="75"/>
        <v>0</v>
      </c>
      <c r="M510">
        <f t="shared" ca="1" si="75"/>
        <v>0</v>
      </c>
      <c r="N510">
        <f t="shared" ca="1" si="75"/>
        <v>0</v>
      </c>
      <c r="O510" t="str">
        <f t="shared" ca="1" si="72"/>
        <v>d:Z</v>
      </c>
      <c r="P510" t="str">
        <f t="shared" ca="1" si="73"/>
        <v>d9:Z9</v>
      </c>
    </row>
    <row r="511" spans="1:16">
      <c r="A511" t="str">
        <f t="shared" si="68"/>
        <v>02</v>
      </c>
      <c r="B511" t="str">
        <f t="shared" ca="1" si="69"/>
        <v>GRP</v>
      </c>
      <c r="C511" t="s">
        <v>213</v>
      </c>
      <c r="D511" s="12" t="s">
        <v>965</v>
      </c>
      <c r="E511">
        <f t="shared" ca="1" si="70"/>
        <v>0</v>
      </c>
      <c r="H511" t="str">
        <f t="shared" ca="1" si="71"/>
        <v>'NEO GRP '!</v>
      </c>
      <c r="I511" t="str">
        <f t="shared" ca="1" si="74"/>
        <v>'NEO GRP '!</v>
      </c>
      <c r="J511">
        <f t="shared" ca="1" si="75"/>
        <v>0</v>
      </c>
      <c r="K511">
        <f t="shared" ca="1" si="75"/>
        <v>0</v>
      </c>
      <c r="L511">
        <f t="shared" ca="1" si="75"/>
        <v>0</v>
      </c>
      <c r="M511">
        <f t="shared" ca="1" si="75"/>
        <v>0</v>
      </c>
      <c r="N511">
        <f t="shared" ca="1" si="75"/>
        <v>0</v>
      </c>
      <c r="O511" t="str">
        <f t="shared" ca="1" si="72"/>
        <v>d:Z</v>
      </c>
      <c r="P511" t="str">
        <f t="shared" ca="1" si="73"/>
        <v>d9:Z9</v>
      </c>
    </row>
    <row r="512" spans="1:16">
      <c r="A512" t="str">
        <f t="shared" si="68"/>
        <v>03</v>
      </c>
      <c r="B512" t="str">
        <f t="shared" ca="1" si="69"/>
        <v>GRP</v>
      </c>
      <c r="C512" t="s">
        <v>213</v>
      </c>
      <c r="D512" s="12" t="s">
        <v>966</v>
      </c>
      <c r="E512">
        <f t="shared" ca="1" si="70"/>
        <v>0</v>
      </c>
      <c r="H512" t="str">
        <f t="shared" ca="1" si="71"/>
        <v>'NEO GRP '!</v>
      </c>
      <c r="I512" t="str">
        <f t="shared" ca="1" si="74"/>
        <v>'NEO GRP '!</v>
      </c>
      <c r="J512">
        <f t="shared" ca="1" si="75"/>
        <v>0</v>
      </c>
      <c r="K512">
        <f t="shared" ca="1" si="75"/>
        <v>0</v>
      </c>
      <c r="L512">
        <f t="shared" ca="1" si="75"/>
        <v>0</v>
      </c>
      <c r="M512">
        <f t="shared" ca="1" si="75"/>
        <v>0</v>
      </c>
      <c r="N512">
        <f t="shared" ca="1" si="75"/>
        <v>0</v>
      </c>
      <c r="O512" t="str">
        <f t="shared" ca="1" si="72"/>
        <v>d:Z</v>
      </c>
      <c r="P512" t="str">
        <f t="shared" ca="1" si="73"/>
        <v>d9:Z9</v>
      </c>
    </row>
    <row r="513" spans="1:16">
      <c r="A513" t="str">
        <f t="shared" si="68"/>
        <v>04</v>
      </c>
      <c r="B513" t="str">
        <f t="shared" ca="1" si="69"/>
        <v>GRP</v>
      </c>
      <c r="C513" t="s">
        <v>213</v>
      </c>
      <c r="D513" s="12" t="s">
        <v>967</v>
      </c>
      <c r="E513">
        <f t="shared" ca="1" si="70"/>
        <v>0</v>
      </c>
      <c r="H513" t="str">
        <f t="shared" ca="1" si="71"/>
        <v>'NEO GRP '!</v>
      </c>
      <c r="I513" t="str">
        <f t="shared" ca="1" si="74"/>
        <v>'NEO GRP '!</v>
      </c>
      <c r="J513">
        <f t="shared" ca="1" si="75"/>
        <v>0</v>
      </c>
      <c r="K513">
        <f t="shared" ca="1" si="75"/>
        <v>0</v>
      </c>
      <c r="L513">
        <f t="shared" ca="1" si="75"/>
        <v>0</v>
      </c>
      <c r="M513">
        <f t="shared" ca="1" si="75"/>
        <v>0</v>
      </c>
      <c r="N513">
        <f t="shared" ca="1" si="75"/>
        <v>0</v>
      </c>
      <c r="O513" t="str">
        <f t="shared" ca="1" si="72"/>
        <v>d:Z</v>
      </c>
      <c r="P513" t="str">
        <f t="shared" ca="1" si="73"/>
        <v>d9:Z9</v>
      </c>
    </row>
    <row r="514" spans="1:16">
      <c r="A514" t="str">
        <f t="shared" si="68"/>
        <v>05</v>
      </c>
      <c r="B514" t="str">
        <f t="shared" ca="1" si="69"/>
        <v>GRP</v>
      </c>
      <c r="C514" t="s">
        <v>213</v>
      </c>
      <c r="D514" s="12" t="s">
        <v>968</v>
      </c>
      <c r="E514">
        <f t="shared" ca="1" si="70"/>
        <v>0</v>
      </c>
      <c r="H514" t="str">
        <f t="shared" ca="1" si="71"/>
        <v>'NEO GRP '!</v>
      </c>
      <c r="I514" t="str">
        <f t="shared" ca="1" si="74"/>
        <v>'NEO GRP '!</v>
      </c>
      <c r="J514">
        <f t="shared" ca="1" si="75"/>
        <v>0</v>
      </c>
      <c r="K514">
        <f t="shared" ca="1" si="75"/>
        <v>0</v>
      </c>
      <c r="L514">
        <f t="shared" ca="1" si="75"/>
        <v>0</v>
      </c>
      <c r="M514">
        <f t="shared" ca="1" si="75"/>
        <v>0</v>
      </c>
      <c r="N514">
        <f t="shared" ca="1" si="75"/>
        <v>0</v>
      </c>
      <c r="O514" t="str">
        <f t="shared" ca="1" si="72"/>
        <v>d:Z</v>
      </c>
      <c r="P514" t="str">
        <f t="shared" ca="1" si="73"/>
        <v>d9:Z9</v>
      </c>
    </row>
    <row r="515" spans="1:16">
      <c r="A515" t="str">
        <f t="shared" si="68"/>
        <v>06</v>
      </c>
      <c r="B515" t="str">
        <f t="shared" ca="1" si="69"/>
        <v>GRP</v>
      </c>
      <c r="C515" t="s">
        <v>213</v>
      </c>
      <c r="D515" s="12" t="s">
        <v>969</v>
      </c>
      <c r="E515">
        <f t="shared" ca="1" si="70"/>
        <v>0</v>
      </c>
      <c r="H515" t="str">
        <f t="shared" ca="1" si="71"/>
        <v>'NEO GRP '!</v>
      </c>
      <c r="I515" t="str">
        <f t="shared" ca="1" si="74"/>
        <v>'NEO GRP '!</v>
      </c>
      <c r="J515">
        <f t="shared" ca="1" si="75"/>
        <v>0</v>
      </c>
      <c r="K515">
        <f t="shared" ca="1" si="75"/>
        <v>0</v>
      </c>
      <c r="L515">
        <f t="shared" ca="1" si="75"/>
        <v>0</v>
      </c>
      <c r="M515">
        <f t="shared" ca="1" si="75"/>
        <v>0</v>
      </c>
      <c r="N515">
        <f t="shared" ca="1" si="75"/>
        <v>0</v>
      </c>
      <c r="O515" t="str">
        <f t="shared" ca="1" si="72"/>
        <v>d:Z</v>
      </c>
      <c r="P515" t="str">
        <f t="shared" ca="1" si="73"/>
        <v>d9:Z9</v>
      </c>
    </row>
    <row r="516" spans="1:16">
      <c r="A516" t="str">
        <f t="shared" si="68"/>
        <v>07</v>
      </c>
      <c r="B516" t="str">
        <f t="shared" ca="1" si="69"/>
        <v>GRP</v>
      </c>
      <c r="C516" t="s">
        <v>213</v>
      </c>
      <c r="D516" s="12" t="s">
        <v>970</v>
      </c>
      <c r="E516">
        <f t="shared" ca="1" si="70"/>
        <v>0</v>
      </c>
      <c r="H516" t="str">
        <f t="shared" ca="1" si="71"/>
        <v>'NEO GRP '!</v>
      </c>
      <c r="I516" t="str">
        <f t="shared" ca="1" si="74"/>
        <v>'NEO GRP '!</v>
      </c>
      <c r="J516">
        <f t="shared" ca="1" si="75"/>
        <v>0</v>
      </c>
      <c r="K516">
        <f t="shared" ca="1" si="75"/>
        <v>0</v>
      </c>
      <c r="L516">
        <f t="shared" ca="1" si="75"/>
        <v>0</v>
      </c>
      <c r="M516">
        <f t="shared" ca="1" si="75"/>
        <v>0</v>
      </c>
      <c r="N516">
        <f t="shared" ca="1" si="75"/>
        <v>0</v>
      </c>
      <c r="O516" t="str">
        <f t="shared" ca="1" si="72"/>
        <v>d:Z</v>
      </c>
      <c r="P516" t="str">
        <f t="shared" ca="1" si="73"/>
        <v>d9:Z9</v>
      </c>
    </row>
    <row r="517" spans="1:16">
      <c r="A517" t="str">
        <f t="shared" si="68"/>
        <v>08</v>
      </c>
      <c r="B517" t="str">
        <f t="shared" ca="1" si="69"/>
        <v>GRP</v>
      </c>
      <c r="C517" t="s">
        <v>213</v>
      </c>
      <c r="D517" s="12" t="s">
        <v>971</v>
      </c>
      <c r="E517">
        <f t="shared" ca="1" si="70"/>
        <v>0</v>
      </c>
      <c r="H517" t="str">
        <f t="shared" ca="1" si="71"/>
        <v>'NEO GRP '!</v>
      </c>
      <c r="I517" t="str">
        <f t="shared" ca="1" si="74"/>
        <v>'NEO GRP '!</v>
      </c>
      <c r="J517">
        <f t="shared" ca="1" si="75"/>
        <v>0</v>
      </c>
      <c r="K517">
        <f t="shared" ca="1" si="75"/>
        <v>0</v>
      </c>
      <c r="L517">
        <f t="shared" ca="1" si="75"/>
        <v>0</v>
      </c>
      <c r="M517">
        <f t="shared" ca="1" si="75"/>
        <v>0</v>
      </c>
      <c r="N517">
        <f t="shared" ca="1" si="75"/>
        <v>0</v>
      </c>
      <c r="O517" t="str">
        <f t="shared" ca="1" si="72"/>
        <v>d:Z</v>
      </c>
      <c r="P517" t="str">
        <f t="shared" ca="1" si="73"/>
        <v>d9:Z9</v>
      </c>
    </row>
    <row r="518" spans="1:16">
      <c r="A518" t="str">
        <f t="shared" si="68"/>
        <v>09</v>
      </c>
      <c r="B518" t="str">
        <f t="shared" ca="1" si="69"/>
        <v>GRP</v>
      </c>
      <c r="C518" t="s">
        <v>213</v>
      </c>
      <c r="D518" s="12" t="s">
        <v>972</v>
      </c>
      <c r="E518">
        <f t="shared" ca="1" si="70"/>
        <v>0</v>
      </c>
      <c r="H518" t="str">
        <f t="shared" ca="1" si="71"/>
        <v>'NEO GRP '!</v>
      </c>
      <c r="I518" t="str">
        <f t="shared" ca="1" si="74"/>
        <v>'NEO GRP '!</v>
      </c>
      <c r="J518">
        <f t="shared" ca="1" si="75"/>
        <v>0</v>
      </c>
      <c r="K518">
        <f t="shared" ca="1" si="75"/>
        <v>0</v>
      </c>
      <c r="L518">
        <f t="shared" ca="1" si="75"/>
        <v>0</v>
      </c>
      <c r="M518">
        <f t="shared" ca="1" si="75"/>
        <v>0</v>
      </c>
      <c r="N518">
        <f t="shared" ca="1" si="75"/>
        <v>0</v>
      </c>
      <c r="O518" t="str">
        <f t="shared" ca="1" si="72"/>
        <v>d:Z</v>
      </c>
      <c r="P518" t="str">
        <f t="shared" ca="1" si="73"/>
        <v>d9:Z9</v>
      </c>
    </row>
    <row r="519" spans="1:16">
      <c r="A519" t="str">
        <f t="shared" si="68"/>
        <v>10</v>
      </c>
      <c r="B519" t="str">
        <f t="shared" ca="1" si="69"/>
        <v>GRP</v>
      </c>
      <c r="C519" t="s">
        <v>213</v>
      </c>
      <c r="D519" s="12" t="s">
        <v>973</v>
      </c>
      <c r="E519">
        <f t="shared" ca="1" si="70"/>
        <v>0</v>
      </c>
      <c r="H519" t="str">
        <f t="shared" ca="1" si="71"/>
        <v>'NEO GRP '!</v>
      </c>
      <c r="I519" t="str">
        <f t="shared" ca="1" si="74"/>
        <v>'NEO GRP '!</v>
      </c>
      <c r="J519">
        <f t="shared" ca="1" si="75"/>
        <v>0</v>
      </c>
      <c r="K519">
        <f t="shared" ca="1" si="75"/>
        <v>0</v>
      </c>
      <c r="L519">
        <f t="shared" ca="1" si="75"/>
        <v>0</v>
      </c>
      <c r="M519">
        <f t="shared" ca="1" si="75"/>
        <v>0</v>
      </c>
      <c r="N519">
        <f t="shared" ca="1" si="75"/>
        <v>0</v>
      </c>
      <c r="O519" t="str">
        <f t="shared" ca="1" si="72"/>
        <v>d:Z</v>
      </c>
      <c r="P519" t="str">
        <f t="shared" ca="1" si="73"/>
        <v>d9:Z9</v>
      </c>
    </row>
    <row r="520" spans="1:16">
      <c r="A520" t="str">
        <f t="shared" si="68"/>
        <v>11</v>
      </c>
      <c r="B520" t="str">
        <f t="shared" ca="1" si="69"/>
        <v>GRP</v>
      </c>
      <c r="C520" t="s">
        <v>213</v>
      </c>
      <c r="D520" s="12" t="s">
        <v>974</v>
      </c>
      <c r="E520">
        <f t="shared" ca="1" si="70"/>
        <v>0</v>
      </c>
      <c r="H520" t="str">
        <f t="shared" ca="1" si="71"/>
        <v>'NEO GRP '!</v>
      </c>
      <c r="I520" t="str">
        <f t="shared" ca="1" si="74"/>
        <v>'NEO GRP '!</v>
      </c>
      <c r="J520">
        <f t="shared" ca="1" si="75"/>
        <v>0</v>
      </c>
      <c r="K520">
        <f t="shared" ca="1" si="75"/>
        <v>0</v>
      </c>
      <c r="L520">
        <f t="shared" ca="1" si="75"/>
        <v>0</v>
      </c>
      <c r="M520">
        <f t="shared" ca="1" si="75"/>
        <v>0</v>
      </c>
      <c r="N520">
        <f t="shared" ca="1" si="75"/>
        <v>0</v>
      </c>
      <c r="O520" t="str">
        <f t="shared" ca="1" si="72"/>
        <v>d:Z</v>
      </c>
      <c r="P520" t="str">
        <f t="shared" ca="1" si="73"/>
        <v>d9:Z9</v>
      </c>
    </row>
    <row r="521" spans="1:16">
      <c r="A521" t="str">
        <f t="shared" ref="A521:A584" si="76">MID(D521,LEN(C521)+2,LEN(D521)-LEN(C521))</f>
        <v>12</v>
      </c>
      <c r="B521" t="str">
        <f t="shared" ref="B521:B584" ca="1" si="77">VLOOKUP(H521,$A$1:$K$6,11,FALSE)</f>
        <v>GRP</v>
      </c>
      <c r="C521" t="s">
        <v>213</v>
      </c>
      <c r="D521" s="12" t="s">
        <v>975</v>
      </c>
      <c r="E521">
        <f t="shared" ref="E521:E584" ca="1" si="78">IFERROR(VLOOKUP(C521,INDIRECT($H521&amp;$O521),MATCH($A521,INDIRECT($H521&amp;$P521),0),FALSE),0)</f>
        <v>0</v>
      </c>
      <c r="H521" t="str">
        <f t="shared" ref="H521:H584" ca="1" si="79">IF(I521&lt;&gt;0,I521,IF(J521&lt;&gt;0,J521,IF(K521&lt;&gt;0,K521,IF(L521&lt;&gt;0,L521,IF(M521&lt;&gt;0,M521,N521)))))</f>
        <v>'NEO GRP '!</v>
      </c>
      <c r="I521" t="str">
        <f t="shared" ca="1" si="74"/>
        <v>'NEO GRP '!</v>
      </c>
      <c r="J521">
        <f t="shared" ca="1" si="75"/>
        <v>0</v>
      </c>
      <c r="K521">
        <f t="shared" ca="1" si="75"/>
        <v>0</v>
      </c>
      <c r="L521">
        <f t="shared" ca="1" si="75"/>
        <v>0</v>
      </c>
      <c r="M521">
        <f t="shared" ca="1" si="75"/>
        <v>0</v>
      </c>
      <c r="N521">
        <f t="shared" ca="1" si="75"/>
        <v>0</v>
      </c>
      <c r="O521" t="str">
        <f t="shared" ref="O521:O584" ca="1" si="80">VLOOKUP($H521,$G$8:$I$13,2,FALSE)</f>
        <v>d:Z</v>
      </c>
      <c r="P521" t="str">
        <f t="shared" ref="P521:P584" ca="1" si="81">VLOOKUP($H521,$G$8:$I$13,3,FALSE)</f>
        <v>d9:Z9</v>
      </c>
    </row>
    <row r="522" spans="1:16">
      <c r="A522" t="str">
        <f t="shared" si="76"/>
        <v>13</v>
      </c>
      <c r="B522" t="str">
        <f t="shared" ca="1" si="77"/>
        <v>GRP</v>
      </c>
      <c r="C522" t="s">
        <v>213</v>
      </c>
      <c r="D522" s="12" t="s">
        <v>976</v>
      </c>
      <c r="E522">
        <f t="shared" ca="1" si="78"/>
        <v>0</v>
      </c>
      <c r="H522" t="str">
        <f t="shared" ca="1" si="79"/>
        <v>'NEO GRP '!</v>
      </c>
      <c r="I522" t="str">
        <f t="shared" ref="I522:I585" ca="1" si="82">IF(IFERROR(VLOOKUP(C522,INDIRECT($I$14&amp;"D:D"),1,FALSE),0)&lt;&gt;0,I$14,0)</f>
        <v>'NEO GRP '!</v>
      </c>
      <c r="J522">
        <f t="shared" ca="1" si="75"/>
        <v>0</v>
      </c>
      <c r="K522">
        <f t="shared" ca="1" si="75"/>
        <v>0</v>
      </c>
      <c r="L522">
        <f t="shared" ca="1" si="75"/>
        <v>0</v>
      </c>
      <c r="M522">
        <f t="shared" ca="1" si="75"/>
        <v>0</v>
      </c>
      <c r="N522">
        <f t="shared" ca="1" si="75"/>
        <v>0</v>
      </c>
      <c r="O522" t="str">
        <f t="shared" ca="1" si="80"/>
        <v>d:Z</v>
      </c>
      <c r="P522" t="str">
        <f t="shared" ca="1" si="81"/>
        <v>d9:Z9</v>
      </c>
    </row>
    <row r="523" spans="1:16">
      <c r="A523" t="str">
        <f t="shared" si="76"/>
        <v>100</v>
      </c>
      <c r="B523" t="str">
        <f t="shared" ca="1" si="77"/>
        <v>GRP</v>
      </c>
      <c r="C523" t="s">
        <v>213</v>
      </c>
      <c r="D523" s="12" t="s">
        <v>977</v>
      </c>
      <c r="E523">
        <f t="shared" ca="1" si="78"/>
        <v>0</v>
      </c>
      <c r="H523" t="str">
        <f t="shared" ca="1" si="79"/>
        <v>'NEO GRP '!</v>
      </c>
      <c r="I523" t="str">
        <f t="shared" ca="1" si="82"/>
        <v>'NEO GRP '!</v>
      </c>
      <c r="J523">
        <f t="shared" ca="1" si="75"/>
        <v>0</v>
      </c>
      <c r="K523">
        <f t="shared" ca="1" si="75"/>
        <v>0</v>
      </c>
      <c r="L523">
        <f t="shared" ca="1" si="75"/>
        <v>0</v>
      </c>
      <c r="M523">
        <f t="shared" ca="1" si="75"/>
        <v>0</v>
      </c>
      <c r="N523">
        <f t="shared" ca="1" si="75"/>
        <v>0</v>
      </c>
      <c r="O523" t="str">
        <f t="shared" ca="1" si="80"/>
        <v>d:Z</v>
      </c>
      <c r="P523" t="str">
        <f t="shared" ca="1" si="81"/>
        <v>d9:Z9</v>
      </c>
    </row>
    <row r="524" spans="1:16">
      <c r="A524" t="str">
        <f t="shared" si="76"/>
        <v>01</v>
      </c>
      <c r="B524" t="str">
        <f t="shared" ca="1" si="77"/>
        <v>GRP</v>
      </c>
      <c r="C524" t="s">
        <v>215</v>
      </c>
      <c r="D524" s="12" t="s">
        <v>978</v>
      </c>
      <c r="E524">
        <f t="shared" ca="1" si="78"/>
        <v>0</v>
      </c>
      <c r="H524" t="str">
        <f t="shared" ca="1" si="79"/>
        <v>'NEO GRP '!</v>
      </c>
      <c r="I524" t="str">
        <f t="shared" ca="1" si="82"/>
        <v>'NEO GRP '!</v>
      </c>
      <c r="J524">
        <f t="shared" ca="1" si="75"/>
        <v>0</v>
      </c>
      <c r="K524">
        <f t="shared" ca="1" si="75"/>
        <v>0</v>
      </c>
      <c r="L524">
        <f t="shared" ca="1" si="75"/>
        <v>0</v>
      </c>
      <c r="M524">
        <f t="shared" ca="1" si="75"/>
        <v>0</v>
      </c>
      <c r="N524">
        <f t="shared" ca="1" si="75"/>
        <v>0</v>
      </c>
      <c r="O524" t="str">
        <f t="shared" ca="1" si="80"/>
        <v>d:Z</v>
      </c>
      <c r="P524" t="str">
        <f t="shared" ca="1" si="81"/>
        <v>d9:Z9</v>
      </c>
    </row>
    <row r="525" spans="1:16">
      <c r="A525" t="str">
        <f t="shared" si="76"/>
        <v>02</v>
      </c>
      <c r="B525" t="str">
        <f t="shared" ca="1" si="77"/>
        <v>GRP</v>
      </c>
      <c r="C525" t="s">
        <v>215</v>
      </c>
      <c r="D525" s="12" t="s">
        <v>979</v>
      </c>
      <c r="E525">
        <f t="shared" ca="1" si="78"/>
        <v>0</v>
      </c>
      <c r="H525" t="str">
        <f t="shared" ca="1" si="79"/>
        <v>'NEO GRP '!</v>
      </c>
      <c r="I525" t="str">
        <f t="shared" ca="1" si="82"/>
        <v>'NEO GRP '!</v>
      </c>
      <c r="J525">
        <f t="shared" ca="1" si="75"/>
        <v>0</v>
      </c>
      <c r="K525">
        <f t="shared" ca="1" si="75"/>
        <v>0</v>
      </c>
      <c r="L525">
        <f t="shared" ca="1" si="75"/>
        <v>0</v>
      </c>
      <c r="M525">
        <f t="shared" ca="1" si="75"/>
        <v>0</v>
      </c>
      <c r="N525">
        <f t="shared" ca="1" si="75"/>
        <v>0</v>
      </c>
      <c r="O525" t="str">
        <f t="shared" ca="1" si="80"/>
        <v>d:Z</v>
      </c>
      <c r="P525" t="str">
        <f t="shared" ca="1" si="81"/>
        <v>d9:Z9</v>
      </c>
    </row>
    <row r="526" spans="1:16">
      <c r="A526" t="str">
        <f t="shared" si="76"/>
        <v>03</v>
      </c>
      <c r="B526" t="str">
        <f t="shared" ca="1" si="77"/>
        <v>GRP</v>
      </c>
      <c r="C526" t="s">
        <v>215</v>
      </c>
      <c r="D526" s="12" t="s">
        <v>980</v>
      </c>
      <c r="E526">
        <f t="shared" ca="1" si="78"/>
        <v>0</v>
      </c>
      <c r="H526" t="str">
        <f t="shared" ca="1" si="79"/>
        <v>'NEO GRP '!</v>
      </c>
      <c r="I526" t="str">
        <f t="shared" ca="1" si="82"/>
        <v>'NEO GRP '!</v>
      </c>
      <c r="J526">
        <f t="shared" ca="1" si="75"/>
        <v>0</v>
      </c>
      <c r="K526">
        <f t="shared" ca="1" si="75"/>
        <v>0</v>
      </c>
      <c r="L526">
        <f t="shared" ca="1" si="75"/>
        <v>0</v>
      </c>
      <c r="M526">
        <f t="shared" ca="1" si="75"/>
        <v>0</v>
      </c>
      <c r="N526">
        <f t="shared" ca="1" si="75"/>
        <v>0</v>
      </c>
      <c r="O526" t="str">
        <f t="shared" ca="1" si="80"/>
        <v>d:Z</v>
      </c>
      <c r="P526" t="str">
        <f t="shared" ca="1" si="81"/>
        <v>d9:Z9</v>
      </c>
    </row>
    <row r="527" spans="1:16">
      <c r="A527" t="str">
        <f t="shared" si="76"/>
        <v>04</v>
      </c>
      <c r="B527" t="str">
        <f t="shared" ca="1" si="77"/>
        <v>GRP</v>
      </c>
      <c r="C527" t="s">
        <v>215</v>
      </c>
      <c r="D527" s="12" t="s">
        <v>981</v>
      </c>
      <c r="E527">
        <f t="shared" ca="1" si="78"/>
        <v>0</v>
      </c>
      <c r="H527" t="str">
        <f t="shared" ca="1" si="79"/>
        <v>'NEO GRP '!</v>
      </c>
      <c r="I527" t="str">
        <f t="shared" ca="1" si="82"/>
        <v>'NEO GRP '!</v>
      </c>
      <c r="J527">
        <f t="shared" ca="1" si="75"/>
        <v>0</v>
      </c>
      <c r="K527">
        <f t="shared" ca="1" si="75"/>
        <v>0</v>
      </c>
      <c r="L527">
        <f t="shared" ca="1" si="75"/>
        <v>0</v>
      </c>
      <c r="M527">
        <f t="shared" ca="1" si="75"/>
        <v>0</v>
      </c>
      <c r="N527">
        <f t="shared" ca="1" si="75"/>
        <v>0</v>
      </c>
      <c r="O527" t="str">
        <f t="shared" ca="1" si="80"/>
        <v>d:Z</v>
      </c>
      <c r="P527" t="str">
        <f t="shared" ca="1" si="81"/>
        <v>d9:Z9</v>
      </c>
    </row>
    <row r="528" spans="1:16">
      <c r="A528" t="str">
        <f t="shared" si="76"/>
        <v>05</v>
      </c>
      <c r="B528" t="str">
        <f t="shared" ca="1" si="77"/>
        <v>GRP</v>
      </c>
      <c r="C528" t="s">
        <v>215</v>
      </c>
      <c r="D528" s="12" t="s">
        <v>982</v>
      </c>
      <c r="E528">
        <f t="shared" ca="1" si="78"/>
        <v>0</v>
      </c>
      <c r="H528" t="str">
        <f t="shared" ca="1" si="79"/>
        <v>'NEO GRP '!</v>
      </c>
      <c r="I528" t="str">
        <f t="shared" ca="1" si="82"/>
        <v>'NEO GRP '!</v>
      </c>
      <c r="J528">
        <f t="shared" ca="1" si="75"/>
        <v>0</v>
      </c>
      <c r="K528">
        <f t="shared" ca="1" si="75"/>
        <v>0</v>
      </c>
      <c r="L528">
        <f t="shared" ca="1" si="75"/>
        <v>0</v>
      </c>
      <c r="M528">
        <f t="shared" ca="1" si="75"/>
        <v>0</v>
      </c>
      <c r="N528">
        <f t="shared" ca="1" si="75"/>
        <v>0</v>
      </c>
      <c r="O528" t="str">
        <f t="shared" ca="1" si="80"/>
        <v>d:Z</v>
      </c>
      <c r="P528" t="str">
        <f t="shared" ca="1" si="81"/>
        <v>d9:Z9</v>
      </c>
    </row>
    <row r="529" spans="1:16">
      <c r="A529" t="str">
        <f t="shared" si="76"/>
        <v>06</v>
      </c>
      <c r="B529" t="str">
        <f t="shared" ca="1" si="77"/>
        <v>GRP</v>
      </c>
      <c r="C529" t="s">
        <v>215</v>
      </c>
      <c r="D529" s="12" t="s">
        <v>983</v>
      </c>
      <c r="E529">
        <f t="shared" ca="1" si="78"/>
        <v>0</v>
      </c>
      <c r="H529" t="str">
        <f t="shared" ca="1" si="79"/>
        <v>'NEO GRP '!</v>
      </c>
      <c r="I529" t="str">
        <f t="shared" ca="1" si="82"/>
        <v>'NEO GRP '!</v>
      </c>
      <c r="J529">
        <f t="shared" ca="1" si="75"/>
        <v>0</v>
      </c>
      <c r="K529">
        <f t="shared" ca="1" si="75"/>
        <v>0</v>
      </c>
      <c r="L529">
        <f t="shared" ca="1" si="75"/>
        <v>0</v>
      </c>
      <c r="M529">
        <f t="shared" ca="1" si="75"/>
        <v>0</v>
      </c>
      <c r="N529">
        <f t="shared" ca="1" si="75"/>
        <v>0</v>
      </c>
      <c r="O529" t="str">
        <f t="shared" ca="1" si="80"/>
        <v>d:Z</v>
      </c>
      <c r="P529" t="str">
        <f t="shared" ca="1" si="81"/>
        <v>d9:Z9</v>
      </c>
    </row>
    <row r="530" spans="1:16">
      <c r="A530" t="str">
        <f t="shared" si="76"/>
        <v>07</v>
      </c>
      <c r="B530" t="str">
        <f t="shared" ca="1" si="77"/>
        <v>GRP</v>
      </c>
      <c r="C530" t="s">
        <v>215</v>
      </c>
      <c r="D530" s="12" t="s">
        <v>984</v>
      </c>
      <c r="E530">
        <f t="shared" ca="1" si="78"/>
        <v>0</v>
      </c>
      <c r="H530" t="str">
        <f t="shared" ca="1" si="79"/>
        <v>'NEO GRP '!</v>
      </c>
      <c r="I530" t="str">
        <f t="shared" ca="1" si="82"/>
        <v>'NEO GRP '!</v>
      </c>
      <c r="J530">
        <f t="shared" ca="1" si="75"/>
        <v>0</v>
      </c>
      <c r="K530">
        <f t="shared" ca="1" si="75"/>
        <v>0</v>
      </c>
      <c r="L530">
        <f t="shared" ca="1" si="75"/>
        <v>0</v>
      </c>
      <c r="M530">
        <f t="shared" ca="1" si="75"/>
        <v>0</v>
      </c>
      <c r="N530">
        <f t="shared" ca="1" si="75"/>
        <v>0</v>
      </c>
      <c r="O530" t="str">
        <f t="shared" ca="1" si="80"/>
        <v>d:Z</v>
      </c>
      <c r="P530" t="str">
        <f t="shared" ca="1" si="81"/>
        <v>d9:Z9</v>
      </c>
    </row>
    <row r="531" spans="1:16">
      <c r="A531" t="str">
        <f t="shared" si="76"/>
        <v>08</v>
      </c>
      <c r="B531" t="str">
        <f t="shared" ca="1" si="77"/>
        <v>GRP</v>
      </c>
      <c r="C531" t="s">
        <v>215</v>
      </c>
      <c r="D531" s="12" t="s">
        <v>985</v>
      </c>
      <c r="E531">
        <f t="shared" ca="1" si="78"/>
        <v>0</v>
      </c>
      <c r="H531" t="str">
        <f t="shared" ca="1" si="79"/>
        <v>'NEO GRP '!</v>
      </c>
      <c r="I531" t="str">
        <f t="shared" ca="1" si="82"/>
        <v>'NEO GRP '!</v>
      </c>
      <c r="J531">
        <f t="shared" ca="1" si="75"/>
        <v>0</v>
      </c>
      <c r="K531">
        <f t="shared" ca="1" si="75"/>
        <v>0</v>
      </c>
      <c r="L531">
        <f t="shared" ca="1" si="75"/>
        <v>0</v>
      </c>
      <c r="M531">
        <f t="shared" ca="1" si="75"/>
        <v>0</v>
      </c>
      <c r="N531">
        <f t="shared" ca="1" si="75"/>
        <v>0</v>
      </c>
      <c r="O531" t="str">
        <f t="shared" ca="1" si="80"/>
        <v>d:Z</v>
      </c>
      <c r="P531" t="str">
        <f t="shared" ca="1" si="81"/>
        <v>d9:Z9</v>
      </c>
    </row>
    <row r="532" spans="1:16">
      <c r="A532" t="str">
        <f t="shared" si="76"/>
        <v>09</v>
      </c>
      <c r="B532" t="str">
        <f t="shared" ca="1" si="77"/>
        <v>GRP</v>
      </c>
      <c r="C532" t="s">
        <v>215</v>
      </c>
      <c r="D532" s="12" t="s">
        <v>986</v>
      </c>
      <c r="E532">
        <f t="shared" ca="1" si="78"/>
        <v>0</v>
      </c>
      <c r="H532" t="str">
        <f t="shared" ca="1" si="79"/>
        <v>'NEO GRP '!</v>
      </c>
      <c r="I532" t="str">
        <f t="shared" ca="1" si="82"/>
        <v>'NEO GRP '!</v>
      </c>
      <c r="J532">
        <f t="shared" ca="1" si="75"/>
        <v>0</v>
      </c>
      <c r="K532">
        <f t="shared" ca="1" si="75"/>
        <v>0</v>
      </c>
      <c r="L532">
        <f t="shared" ca="1" si="75"/>
        <v>0</v>
      </c>
      <c r="M532">
        <f t="shared" ca="1" si="75"/>
        <v>0</v>
      </c>
      <c r="N532">
        <f t="shared" ca="1" si="75"/>
        <v>0</v>
      </c>
      <c r="O532" t="str">
        <f t="shared" ca="1" si="80"/>
        <v>d:Z</v>
      </c>
      <c r="P532" t="str">
        <f t="shared" ca="1" si="81"/>
        <v>d9:Z9</v>
      </c>
    </row>
    <row r="533" spans="1:16">
      <c r="A533" t="str">
        <f t="shared" si="76"/>
        <v>10</v>
      </c>
      <c r="B533" t="str">
        <f t="shared" ca="1" si="77"/>
        <v>GRP</v>
      </c>
      <c r="C533" t="s">
        <v>215</v>
      </c>
      <c r="D533" s="12" t="s">
        <v>987</v>
      </c>
      <c r="E533">
        <f t="shared" ca="1" si="78"/>
        <v>0</v>
      </c>
      <c r="H533" t="str">
        <f t="shared" ca="1" si="79"/>
        <v>'NEO GRP '!</v>
      </c>
      <c r="I533" t="str">
        <f t="shared" ca="1" si="82"/>
        <v>'NEO GRP '!</v>
      </c>
      <c r="J533">
        <f t="shared" ca="1" si="75"/>
        <v>0</v>
      </c>
      <c r="K533">
        <f t="shared" ca="1" si="75"/>
        <v>0</v>
      </c>
      <c r="L533">
        <f t="shared" ca="1" si="75"/>
        <v>0</v>
      </c>
      <c r="M533">
        <f t="shared" ca="1" si="75"/>
        <v>0</v>
      </c>
      <c r="N533">
        <f t="shared" ca="1" si="75"/>
        <v>0</v>
      </c>
      <c r="O533" t="str">
        <f t="shared" ca="1" si="80"/>
        <v>d:Z</v>
      </c>
      <c r="P533" t="str">
        <f t="shared" ca="1" si="81"/>
        <v>d9:Z9</v>
      </c>
    </row>
    <row r="534" spans="1:16">
      <c r="A534" t="str">
        <f t="shared" si="76"/>
        <v>11</v>
      </c>
      <c r="B534" t="str">
        <f t="shared" ca="1" si="77"/>
        <v>GRP</v>
      </c>
      <c r="C534" t="s">
        <v>215</v>
      </c>
      <c r="D534" s="12" t="s">
        <v>988</v>
      </c>
      <c r="E534">
        <f t="shared" ca="1" si="78"/>
        <v>0</v>
      </c>
      <c r="H534" t="str">
        <f t="shared" ca="1" si="79"/>
        <v>'NEO GRP '!</v>
      </c>
      <c r="I534" t="str">
        <f t="shared" ca="1" si="82"/>
        <v>'NEO GRP '!</v>
      </c>
      <c r="J534">
        <f t="shared" ref="J534:N584" ca="1" si="83">IF(IFERROR(VLOOKUP($C534,INDIRECT(J$14&amp;"D:D"),1,FALSE),0)&lt;&gt;0,J$14,0)</f>
        <v>0</v>
      </c>
      <c r="K534">
        <f t="shared" ca="1" si="83"/>
        <v>0</v>
      </c>
      <c r="L534">
        <f t="shared" ca="1" si="83"/>
        <v>0</v>
      </c>
      <c r="M534">
        <f t="shared" ca="1" si="83"/>
        <v>0</v>
      </c>
      <c r="N534">
        <f t="shared" ca="1" si="83"/>
        <v>0</v>
      </c>
      <c r="O534" t="str">
        <f t="shared" ca="1" si="80"/>
        <v>d:Z</v>
      </c>
      <c r="P534" t="str">
        <f t="shared" ca="1" si="81"/>
        <v>d9:Z9</v>
      </c>
    </row>
    <row r="535" spans="1:16">
      <c r="A535" t="str">
        <f t="shared" si="76"/>
        <v>12</v>
      </c>
      <c r="B535" t="str">
        <f t="shared" ca="1" si="77"/>
        <v>GRP</v>
      </c>
      <c r="C535" t="s">
        <v>215</v>
      </c>
      <c r="D535" s="12" t="s">
        <v>989</v>
      </c>
      <c r="E535">
        <f t="shared" ca="1" si="78"/>
        <v>0</v>
      </c>
      <c r="H535" t="str">
        <f t="shared" ca="1" si="79"/>
        <v>'NEO GRP '!</v>
      </c>
      <c r="I535" t="str">
        <f t="shared" ca="1" si="82"/>
        <v>'NEO GRP '!</v>
      </c>
      <c r="J535">
        <f t="shared" ca="1" si="83"/>
        <v>0</v>
      </c>
      <c r="K535">
        <f t="shared" ca="1" si="83"/>
        <v>0</v>
      </c>
      <c r="L535">
        <f t="shared" ca="1" si="83"/>
        <v>0</v>
      </c>
      <c r="M535">
        <f t="shared" ca="1" si="83"/>
        <v>0</v>
      </c>
      <c r="N535">
        <f t="shared" ca="1" si="83"/>
        <v>0</v>
      </c>
      <c r="O535" t="str">
        <f t="shared" ca="1" si="80"/>
        <v>d:Z</v>
      </c>
      <c r="P535" t="str">
        <f t="shared" ca="1" si="81"/>
        <v>d9:Z9</v>
      </c>
    </row>
    <row r="536" spans="1:16">
      <c r="A536" t="str">
        <f t="shared" si="76"/>
        <v>13</v>
      </c>
      <c r="B536" t="str">
        <f t="shared" ca="1" si="77"/>
        <v>GRP</v>
      </c>
      <c r="C536" t="s">
        <v>215</v>
      </c>
      <c r="D536" s="12" t="s">
        <v>990</v>
      </c>
      <c r="E536">
        <f t="shared" ca="1" si="78"/>
        <v>0</v>
      </c>
      <c r="H536" t="str">
        <f t="shared" ca="1" si="79"/>
        <v>'NEO GRP '!</v>
      </c>
      <c r="I536" t="str">
        <f t="shared" ca="1" si="82"/>
        <v>'NEO GRP '!</v>
      </c>
      <c r="J536">
        <f t="shared" ca="1" si="83"/>
        <v>0</v>
      </c>
      <c r="K536">
        <f t="shared" ca="1" si="83"/>
        <v>0</v>
      </c>
      <c r="L536">
        <f t="shared" ca="1" si="83"/>
        <v>0</v>
      </c>
      <c r="M536">
        <f t="shared" ca="1" si="83"/>
        <v>0</v>
      </c>
      <c r="N536">
        <f t="shared" ca="1" si="83"/>
        <v>0</v>
      </c>
      <c r="O536" t="str">
        <f t="shared" ca="1" si="80"/>
        <v>d:Z</v>
      </c>
      <c r="P536" t="str">
        <f t="shared" ca="1" si="81"/>
        <v>d9:Z9</v>
      </c>
    </row>
    <row r="537" spans="1:16">
      <c r="A537" t="str">
        <f t="shared" si="76"/>
        <v>100</v>
      </c>
      <c r="B537" t="str">
        <f t="shared" ca="1" si="77"/>
        <v>GRP</v>
      </c>
      <c r="C537" t="s">
        <v>215</v>
      </c>
      <c r="D537" s="12" t="s">
        <v>991</v>
      </c>
      <c r="E537">
        <f t="shared" ca="1" si="78"/>
        <v>0</v>
      </c>
      <c r="H537" t="str">
        <f t="shared" ca="1" si="79"/>
        <v>'NEO GRP '!</v>
      </c>
      <c r="I537" t="str">
        <f t="shared" ca="1" si="82"/>
        <v>'NEO GRP '!</v>
      </c>
      <c r="J537">
        <f t="shared" ca="1" si="83"/>
        <v>0</v>
      </c>
      <c r="K537">
        <f t="shared" ca="1" si="83"/>
        <v>0</v>
      </c>
      <c r="L537">
        <f t="shared" ca="1" si="83"/>
        <v>0</v>
      </c>
      <c r="M537">
        <f t="shared" ca="1" si="83"/>
        <v>0</v>
      </c>
      <c r="N537">
        <f t="shared" ca="1" si="83"/>
        <v>0</v>
      </c>
      <c r="O537" t="str">
        <f t="shared" ca="1" si="80"/>
        <v>d:Z</v>
      </c>
      <c r="P537" t="str">
        <f t="shared" ca="1" si="81"/>
        <v>d9:Z9</v>
      </c>
    </row>
    <row r="538" spans="1:16">
      <c r="A538" t="str">
        <f t="shared" si="76"/>
        <v>01</v>
      </c>
      <c r="B538" t="str">
        <f t="shared" ca="1" si="77"/>
        <v>GRP</v>
      </c>
      <c r="C538" t="s">
        <v>216</v>
      </c>
      <c r="D538" s="12" t="s">
        <v>992</v>
      </c>
      <c r="E538">
        <f t="shared" ca="1" si="78"/>
        <v>0</v>
      </c>
      <c r="H538" t="str">
        <f t="shared" ca="1" si="79"/>
        <v>'NEO GRP '!</v>
      </c>
      <c r="I538" t="str">
        <f t="shared" ca="1" si="82"/>
        <v>'NEO GRP '!</v>
      </c>
      <c r="J538">
        <f t="shared" ca="1" si="83"/>
        <v>0</v>
      </c>
      <c r="K538">
        <f t="shared" ca="1" si="83"/>
        <v>0</v>
      </c>
      <c r="L538">
        <f t="shared" ca="1" si="83"/>
        <v>0</v>
      </c>
      <c r="M538">
        <f t="shared" ca="1" si="83"/>
        <v>0</v>
      </c>
      <c r="N538">
        <f t="shared" ca="1" si="83"/>
        <v>0</v>
      </c>
      <c r="O538" t="str">
        <f t="shared" ca="1" si="80"/>
        <v>d:Z</v>
      </c>
      <c r="P538" t="str">
        <f t="shared" ca="1" si="81"/>
        <v>d9:Z9</v>
      </c>
    </row>
    <row r="539" spans="1:16">
      <c r="A539" t="str">
        <f t="shared" si="76"/>
        <v>02</v>
      </c>
      <c r="B539" t="str">
        <f t="shared" ca="1" si="77"/>
        <v>GRP</v>
      </c>
      <c r="C539" t="s">
        <v>216</v>
      </c>
      <c r="D539" s="12" t="s">
        <v>993</v>
      </c>
      <c r="E539">
        <f t="shared" ca="1" si="78"/>
        <v>0</v>
      </c>
      <c r="H539" t="str">
        <f t="shared" ca="1" si="79"/>
        <v>'NEO GRP '!</v>
      </c>
      <c r="I539" t="str">
        <f t="shared" ca="1" si="82"/>
        <v>'NEO GRP '!</v>
      </c>
      <c r="J539">
        <f t="shared" ca="1" si="83"/>
        <v>0</v>
      </c>
      <c r="K539">
        <f t="shared" ca="1" si="83"/>
        <v>0</v>
      </c>
      <c r="L539">
        <f t="shared" ca="1" si="83"/>
        <v>0</v>
      </c>
      <c r="M539">
        <f t="shared" ca="1" si="83"/>
        <v>0</v>
      </c>
      <c r="N539">
        <f t="shared" ca="1" si="83"/>
        <v>0</v>
      </c>
      <c r="O539" t="str">
        <f t="shared" ca="1" si="80"/>
        <v>d:Z</v>
      </c>
      <c r="P539" t="str">
        <f t="shared" ca="1" si="81"/>
        <v>d9:Z9</v>
      </c>
    </row>
    <row r="540" spans="1:16">
      <c r="A540" t="str">
        <f t="shared" si="76"/>
        <v>03</v>
      </c>
      <c r="B540" t="str">
        <f t="shared" ca="1" si="77"/>
        <v>GRP</v>
      </c>
      <c r="C540" t="s">
        <v>216</v>
      </c>
      <c r="D540" s="12" t="s">
        <v>994</v>
      </c>
      <c r="E540">
        <f t="shared" ca="1" si="78"/>
        <v>0</v>
      </c>
      <c r="H540" t="str">
        <f t="shared" ca="1" si="79"/>
        <v>'NEO GRP '!</v>
      </c>
      <c r="I540" t="str">
        <f t="shared" ca="1" si="82"/>
        <v>'NEO GRP '!</v>
      </c>
      <c r="J540">
        <f t="shared" ca="1" si="83"/>
        <v>0</v>
      </c>
      <c r="K540">
        <f t="shared" ca="1" si="83"/>
        <v>0</v>
      </c>
      <c r="L540">
        <f t="shared" ca="1" si="83"/>
        <v>0</v>
      </c>
      <c r="M540">
        <f t="shared" ca="1" si="83"/>
        <v>0</v>
      </c>
      <c r="N540">
        <f t="shared" ca="1" si="83"/>
        <v>0</v>
      </c>
      <c r="O540" t="str">
        <f t="shared" ca="1" si="80"/>
        <v>d:Z</v>
      </c>
      <c r="P540" t="str">
        <f t="shared" ca="1" si="81"/>
        <v>d9:Z9</v>
      </c>
    </row>
    <row r="541" spans="1:16">
      <c r="A541" t="str">
        <f t="shared" si="76"/>
        <v>04</v>
      </c>
      <c r="B541" t="str">
        <f t="shared" ca="1" si="77"/>
        <v>GRP</v>
      </c>
      <c r="C541" t="s">
        <v>216</v>
      </c>
      <c r="D541" s="12" t="s">
        <v>995</v>
      </c>
      <c r="E541">
        <f t="shared" ca="1" si="78"/>
        <v>0</v>
      </c>
      <c r="H541" t="str">
        <f t="shared" ca="1" si="79"/>
        <v>'NEO GRP '!</v>
      </c>
      <c r="I541" t="str">
        <f t="shared" ca="1" si="82"/>
        <v>'NEO GRP '!</v>
      </c>
      <c r="J541">
        <f t="shared" ca="1" si="83"/>
        <v>0</v>
      </c>
      <c r="K541">
        <f t="shared" ca="1" si="83"/>
        <v>0</v>
      </c>
      <c r="L541">
        <f t="shared" ca="1" si="83"/>
        <v>0</v>
      </c>
      <c r="M541">
        <f t="shared" ca="1" si="83"/>
        <v>0</v>
      </c>
      <c r="N541">
        <f t="shared" ca="1" si="83"/>
        <v>0</v>
      </c>
      <c r="O541" t="str">
        <f t="shared" ca="1" si="80"/>
        <v>d:Z</v>
      </c>
      <c r="P541" t="str">
        <f t="shared" ca="1" si="81"/>
        <v>d9:Z9</v>
      </c>
    </row>
    <row r="542" spans="1:16">
      <c r="A542" t="str">
        <f t="shared" si="76"/>
        <v>05</v>
      </c>
      <c r="B542" t="str">
        <f t="shared" ca="1" si="77"/>
        <v>GRP</v>
      </c>
      <c r="C542" t="s">
        <v>216</v>
      </c>
      <c r="D542" s="12" t="s">
        <v>996</v>
      </c>
      <c r="E542">
        <f t="shared" ca="1" si="78"/>
        <v>0</v>
      </c>
      <c r="H542" t="str">
        <f t="shared" ca="1" si="79"/>
        <v>'NEO GRP '!</v>
      </c>
      <c r="I542" t="str">
        <f t="shared" ca="1" si="82"/>
        <v>'NEO GRP '!</v>
      </c>
      <c r="J542">
        <f t="shared" ca="1" si="83"/>
        <v>0</v>
      </c>
      <c r="K542">
        <f t="shared" ca="1" si="83"/>
        <v>0</v>
      </c>
      <c r="L542">
        <f t="shared" ca="1" si="83"/>
        <v>0</v>
      </c>
      <c r="M542">
        <f t="shared" ca="1" si="83"/>
        <v>0</v>
      </c>
      <c r="N542">
        <f t="shared" ca="1" si="83"/>
        <v>0</v>
      </c>
      <c r="O542" t="str">
        <f t="shared" ca="1" si="80"/>
        <v>d:Z</v>
      </c>
      <c r="P542" t="str">
        <f t="shared" ca="1" si="81"/>
        <v>d9:Z9</v>
      </c>
    </row>
    <row r="543" spans="1:16">
      <c r="A543" t="str">
        <f t="shared" si="76"/>
        <v>06</v>
      </c>
      <c r="B543" t="str">
        <f t="shared" ca="1" si="77"/>
        <v>GRP</v>
      </c>
      <c r="C543" t="s">
        <v>216</v>
      </c>
      <c r="D543" s="12" t="s">
        <v>997</v>
      </c>
      <c r="E543">
        <f t="shared" ca="1" si="78"/>
        <v>0</v>
      </c>
      <c r="H543" t="str">
        <f t="shared" ca="1" si="79"/>
        <v>'NEO GRP '!</v>
      </c>
      <c r="I543" t="str">
        <f t="shared" ca="1" si="82"/>
        <v>'NEO GRP '!</v>
      </c>
      <c r="J543">
        <f t="shared" ca="1" si="83"/>
        <v>0</v>
      </c>
      <c r="K543">
        <f t="shared" ca="1" si="83"/>
        <v>0</v>
      </c>
      <c r="L543">
        <f t="shared" ca="1" si="83"/>
        <v>0</v>
      </c>
      <c r="M543">
        <f t="shared" ca="1" si="83"/>
        <v>0</v>
      </c>
      <c r="N543">
        <f t="shared" ca="1" si="83"/>
        <v>0</v>
      </c>
      <c r="O543" t="str">
        <f t="shared" ca="1" si="80"/>
        <v>d:Z</v>
      </c>
      <c r="P543" t="str">
        <f t="shared" ca="1" si="81"/>
        <v>d9:Z9</v>
      </c>
    </row>
    <row r="544" spans="1:16">
      <c r="A544" t="str">
        <f t="shared" si="76"/>
        <v>07</v>
      </c>
      <c r="B544" t="str">
        <f t="shared" ca="1" si="77"/>
        <v>GRP</v>
      </c>
      <c r="C544" t="s">
        <v>216</v>
      </c>
      <c r="D544" s="12" t="s">
        <v>998</v>
      </c>
      <c r="E544">
        <f t="shared" ca="1" si="78"/>
        <v>0</v>
      </c>
      <c r="H544" t="str">
        <f t="shared" ca="1" si="79"/>
        <v>'NEO GRP '!</v>
      </c>
      <c r="I544" t="str">
        <f t="shared" ca="1" si="82"/>
        <v>'NEO GRP '!</v>
      </c>
      <c r="J544">
        <f t="shared" ca="1" si="83"/>
        <v>0</v>
      </c>
      <c r="K544">
        <f t="shared" ca="1" si="83"/>
        <v>0</v>
      </c>
      <c r="L544">
        <f t="shared" ca="1" si="83"/>
        <v>0</v>
      </c>
      <c r="M544">
        <f t="shared" ca="1" si="83"/>
        <v>0</v>
      </c>
      <c r="N544">
        <f t="shared" ca="1" si="83"/>
        <v>0</v>
      </c>
      <c r="O544" t="str">
        <f t="shared" ca="1" si="80"/>
        <v>d:Z</v>
      </c>
      <c r="P544" t="str">
        <f t="shared" ca="1" si="81"/>
        <v>d9:Z9</v>
      </c>
    </row>
    <row r="545" spans="1:16">
      <c r="A545" t="str">
        <f t="shared" si="76"/>
        <v>08</v>
      </c>
      <c r="B545" t="str">
        <f t="shared" ca="1" si="77"/>
        <v>GRP</v>
      </c>
      <c r="C545" t="s">
        <v>216</v>
      </c>
      <c r="D545" s="12" t="s">
        <v>999</v>
      </c>
      <c r="E545">
        <f t="shared" ca="1" si="78"/>
        <v>0</v>
      </c>
      <c r="H545" t="str">
        <f t="shared" ca="1" si="79"/>
        <v>'NEO GRP '!</v>
      </c>
      <c r="I545" t="str">
        <f t="shared" ca="1" si="82"/>
        <v>'NEO GRP '!</v>
      </c>
      <c r="J545">
        <f t="shared" ca="1" si="83"/>
        <v>0</v>
      </c>
      <c r="K545">
        <f t="shared" ca="1" si="83"/>
        <v>0</v>
      </c>
      <c r="L545">
        <f t="shared" ca="1" si="83"/>
        <v>0</v>
      </c>
      <c r="M545">
        <f t="shared" ca="1" si="83"/>
        <v>0</v>
      </c>
      <c r="N545">
        <f t="shared" ca="1" si="83"/>
        <v>0</v>
      </c>
      <c r="O545" t="str">
        <f t="shared" ca="1" si="80"/>
        <v>d:Z</v>
      </c>
      <c r="P545" t="str">
        <f t="shared" ca="1" si="81"/>
        <v>d9:Z9</v>
      </c>
    </row>
    <row r="546" spans="1:16">
      <c r="A546" t="str">
        <f t="shared" si="76"/>
        <v>09</v>
      </c>
      <c r="B546" t="str">
        <f t="shared" ca="1" si="77"/>
        <v>GRP</v>
      </c>
      <c r="C546" t="s">
        <v>216</v>
      </c>
      <c r="D546" s="12" t="s">
        <v>1000</v>
      </c>
      <c r="E546">
        <f t="shared" ca="1" si="78"/>
        <v>0</v>
      </c>
      <c r="H546" t="str">
        <f t="shared" ca="1" si="79"/>
        <v>'NEO GRP '!</v>
      </c>
      <c r="I546" t="str">
        <f t="shared" ca="1" si="82"/>
        <v>'NEO GRP '!</v>
      </c>
      <c r="J546">
        <f t="shared" ca="1" si="83"/>
        <v>0</v>
      </c>
      <c r="K546">
        <f t="shared" ca="1" si="83"/>
        <v>0</v>
      </c>
      <c r="L546">
        <f t="shared" ca="1" si="83"/>
        <v>0</v>
      </c>
      <c r="M546">
        <f t="shared" ca="1" si="83"/>
        <v>0</v>
      </c>
      <c r="N546">
        <f t="shared" ca="1" si="83"/>
        <v>0</v>
      </c>
      <c r="O546" t="str">
        <f t="shared" ca="1" si="80"/>
        <v>d:Z</v>
      </c>
      <c r="P546" t="str">
        <f t="shared" ca="1" si="81"/>
        <v>d9:Z9</v>
      </c>
    </row>
    <row r="547" spans="1:16">
      <c r="A547" t="str">
        <f t="shared" si="76"/>
        <v>10</v>
      </c>
      <c r="B547" t="str">
        <f t="shared" ca="1" si="77"/>
        <v>GRP</v>
      </c>
      <c r="C547" t="s">
        <v>216</v>
      </c>
      <c r="D547" s="12" t="s">
        <v>1001</v>
      </c>
      <c r="E547">
        <f t="shared" ca="1" si="78"/>
        <v>0</v>
      </c>
      <c r="H547" t="str">
        <f t="shared" ca="1" si="79"/>
        <v>'NEO GRP '!</v>
      </c>
      <c r="I547" t="str">
        <f t="shared" ca="1" si="82"/>
        <v>'NEO GRP '!</v>
      </c>
      <c r="J547">
        <f t="shared" ca="1" si="83"/>
        <v>0</v>
      </c>
      <c r="K547">
        <f t="shared" ca="1" si="83"/>
        <v>0</v>
      </c>
      <c r="L547">
        <f t="shared" ca="1" si="83"/>
        <v>0</v>
      </c>
      <c r="M547">
        <f t="shared" ca="1" si="83"/>
        <v>0</v>
      </c>
      <c r="N547">
        <f t="shared" ca="1" si="83"/>
        <v>0</v>
      </c>
      <c r="O547" t="str">
        <f t="shared" ca="1" si="80"/>
        <v>d:Z</v>
      </c>
      <c r="P547" t="str">
        <f t="shared" ca="1" si="81"/>
        <v>d9:Z9</v>
      </c>
    </row>
    <row r="548" spans="1:16">
      <c r="A548" t="str">
        <f t="shared" si="76"/>
        <v>11</v>
      </c>
      <c r="B548" t="str">
        <f t="shared" ca="1" si="77"/>
        <v>GRP</v>
      </c>
      <c r="C548" t="s">
        <v>216</v>
      </c>
      <c r="D548" s="12" t="s">
        <v>1002</v>
      </c>
      <c r="E548">
        <f t="shared" ca="1" si="78"/>
        <v>0</v>
      </c>
      <c r="H548" t="str">
        <f t="shared" ca="1" si="79"/>
        <v>'NEO GRP '!</v>
      </c>
      <c r="I548" t="str">
        <f t="shared" ca="1" si="82"/>
        <v>'NEO GRP '!</v>
      </c>
      <c r="J548">
        <f t="shared" ca="1" si="83"/>
        <v>0</v>
      </c>
      <c r="K548">
        <f t="shared" ca="1" si="83"/>
        <v>0</v>
      </c>
      <c r="L548">
        <f t="shared" ca="1" si="83"/>
        <v>0</v>
      </c>
      <c r="M548">
        <f t="shared" ca="1" si="83"/>
        <v>0</v>
      </c>
      <c r="N548">
        <f t="shared" ca="1" si="83"/>
        <v>0</v>
      </c>
      <c r="O548" t="str">
        <f t="shared" ca="1" si="80"/>
        <v>d:Z</v>
      </c>
      <c r="P548" t="str">
        <f t="shared" ca="1" si="81"/>
        <v>d9:Z9</v>
      </c>
    </row>
    <row r="549" spans="1:16">
      <c r="A549" t="str">
        <f t="shared" si="76"/>
        <v>12</v>
      </c>
      <c r="B549" t="str">
        <f t="shared" ca="1" si="77"/>
        <v>GRP</v>
      </c>
      <c r="C549" t="s">
        <v>216</v>
      </c>
      <c r="D549" s="12" t="s">
        <v>1003</v>
      </c>
      <c r="E549">
        <f t="shared" ca="1" si="78"/>
        <v>0</v>
      </c>
      <c r="H549" t="str">
        <f t="shared" ca="1" si="79"/>
        <v>'NEO GRP '!</v>
      </c>
      <c r="I549" t="str">
        <f t="shared" ca="1" si="82"/>
        <v>'NEO GRP '!</v>
      </c>
      <c r="J549">
        <f t="shared" ca="1" si="83"/>
        <v>0</v>
      </c>
      <c r="K549">
        <f t="shared" ca="1" si="83"/>
        <v>0</v>
      </c>
      <c r="L549">
        <f t="shared" ca="1" si="83"/>
        <v>0</v>
      </c>
      <c r="M549">
        <f t="shared" ca="1" si="83"/>
        <v>0</v>
      </c>
      <c r="N549">
        <f t="shared" ca="1" si="83"/>
        <v>0</v>
      </c>
      <c r="O549" t="str">
        <f t="shared" ca="1" si="80"/>
        <v>d:Z</v>
      </c>
      <c r="P549" t="str">
        <f t="shared" ca="1" si="81"/>
        <v>d9:Z9</v>
      </c>
    </row>
    <row r="550" spans="1:16">
      <c r="A550" t="str">
        <f t="shared" si="76"/>
        <v>13</v>
      </c>
      <c r="B550" t="str">
        <f t="shared" ca="1" si="77"/>
        <v>GRP</v>
      </c>
      <c r="C550" t="s">
        <v>216</v>
      </c>
      <c r="D550" s="12" t="s">
        <v>1004</v>
      </c>
      <c r="E550">
        <f t="shared" ca="1" si="78"/>
        <v>0</v>
      </c>
      <c r="H550" t="str">
        <f t="shared" ca="1" si="79"/>
        <v>'NEO GRP '!</v>
      </c>
      <c r="I550" t="str">
        <f t="shared" ca="1" si="82"/>
        <v>'NEO GRP '!</v>
      </c>
      <c r="J550">
        <f t="shared" ca="1" si="83"/>
        <v>0</v>
      </c>
      <c r="K550">
        <f t="shared" ca="1" si="83"/>
        <v>0</v>
      </c>
      <c r="L550">
        <f t="shared" ca="1" si="83"/>
        <v>0</v>
      </c>
      <c r="M550">
        <f t="shared" ca="1" si="83"/>
        <v>0</v>
      </c>
      <c r="N550">
        <f t="shared" ca="1" si="83"/>
        <v>0</v>
      </c>
      <c r="O550" t="str">
        <f t="shared" ca="1" si="80"/>
        <v>d:Z</v>
      </c>
      <c r="P550" t="str">
        <f t="shared" ca="1" si="81"/>
        <v>d9:Z9</v>
      </c>
    </row>
    <row r="551" spans="1:16">
      <c r="A551" t="str">
        <f t="shared" si="76"/>
        <v>100</v>
      </c>
      <c r="B551" t="str">
        <f t="shared" ca="1" si="77"/>
        <v>GRP</v>
      </c>
      <c r="C551" t="s">
        <v>216</v>
      </c>
      <c r="D551" s="12" t="s">
        <v>1005</v>
      </c>
      <c r="E551">
        <f t="shared" ca="1" si="78"/>
        <v>0</v>
      </c>
      <c r="H551" t="str">
        <f t="shared" ca="1" si="79"/>
        <v>'NEO GRP '!</v>
      </c>
      <c r="I551" t="str">
        <f t="shared" ca="1" si="82"/>
        <v>'NEO GRP '!</v>
      </c>
      <c r="J551">
        <f t="shared" ca="1" si="83"/>
        <v>0</v>
      </c>
      <c r="K551">
        <f t="shared" ca="1" si="83"/>
        <v>0</v>
      </c>
      <c r="L551">
        <f t="shared" ca="1" si="83"/>
        <v>0</v>
      </c>
      <c r="M551">
        <f t="shared" ca="1" si="83"/>
        <v>0</v>
      </c>
      <c r="N551">
        <f t="shared" ca="1" si="83"/>
        <v>0</v>
      </c>
      <c r="O551" t="str">
        <f t="shared" ca="1" si="80"/>
        <v>d:Z</v>
      </c>
      <c r="P551" t="str">
        <f t="shared" ca="1" si="81"/>
        <v>d9:Z9</v>
      </c>
    </row>
    <row r="552" spans="1:16">
      <c r="A552" t="str">
        <f t="shared" si="76"/>
        <v>01</v>
      </c>
      <c r="B552" t="str">
        <f t="shared" ca="1" si="77"/>
        <v>GRP</v>
      </c>
      <c r="C552" t="s">
        <v>214</v>
      </c>
      <c r="D552" s="12" t="s">
        <v>1006</v>
      </c>
      <c r="E552">
        <f t="shared" ca="1" si="78"/>
        <v>0</v>
      </c>
      <c r="H552" t="str">
        <f t="shared" ca="1" si="79"/>
        <v>'NEO GRP '!</v>
      </c>
      <c r="I552" t="str">
        <f t="shared" ca="1" si="82"/>
        <v>'NEO GRP '!</v>
      </c>
      <c r="J552">
        <f t="shared" ca="1" si="83"/>
        <v>0</v>
      </c>
      <c r="K552">
        <f t="shared" ca="1" si="83"/>
        <v>0</v>
      </c>
      <c r="L552">
        <f t="shared" ca="1" si="83"/>
        <v>0</v>
      </c>
      <c r="M552">
        <f t="shared" ca="1" si="83"/>
        <v>0</v>
      </c>
      <c r="N552">
        <f t="shared" ca="1" si="83"/>
        <v>0</v>
      </c>
      <c r="O552" t="str">
        <f t="shared" ca="1" si="80"/>
        <v>d:Z</v>
      </c>
      <c r="P552" t="str">
        <f t="shared" ca="1" si="81"/>
        <v>d9:Z9</v>
      </c>
    </row>
    <row r="553" spans="1:16">
      <c r="A553" t="str">
        <f t="shared" si="76"/>
        <v>02</v>
      </c>
      <c r="B553" t="str">
        <f t="shared" ca="1" si="77"/>
        <v>GRP</v>
      </c>
      <c r="C553" t="s">
        <v>214</v>
      </c>
      <c r="D553" s="12" t="s">
        <v>1007</v>
      </c>
      <c r="E553">
        <f t="shared" ca="1" si="78"/>
        <v>0</v>
      </c>
      <c r="H553" t="str">
        <f t="shared" ca="1" si="79"/>
        <v>'NEO GRP '!</v>
      </c>
      <c r="I553" t="str">
        <f t="shared" ca="1" si="82"/>
        <v>'NEO GRP '!</v>
      </c>
      <c r="J553">
        <f t="shared" ca="1" si="83"/>
        <v>0</v>
      </c>
      <c r="K553">
        <f t="shared" ca="1" si="83"/>
        <v>0</v>
      </c>
      <c r="L553">
        <f t="shared" ca="1" si="83"/>
        <v>0</v>
      </c>
      <c r="M553">
        <f t="shared" ca="1" si="83"/>
        <v>0</v>
      </c>
      <c r="N553">
        <f t="shared" ca="1" si="83"/>
        <v>0</v>
      </c>
      <c r="O553" t="str">
        <f t="shared" ca="1" si="80"/>
        <v>d:Z</v>
      </c>
      <c r="P553" t="str">
        <f t="shared" ca="1" si="81"/>
        <v>d9:Z9</v>
      </c>
    </row>
    <row r="554" spans="1:16">
      <c r="A554" t="str">
        <f t="shared" si="76"/>
        <v>03</v>
      </c>
      <c r="B554" t="str">
        <f t="shared" ca="1" si="77"/>
        <v>GRP</v>
      </c>
      <c r="C554" t="s">
        <v>214</v>
      </c>
      <c r="D554" s="12" t="s">
        <v>1008</v>
      </c>
      <c r="E554">
        <f t="shared" ca="1" si="78"/>
        <v>0</v>
      </c>
      <c r="H554" t="str">
        <f t="shared" ca="1" si="79"/>
        <v>'NEO GRP '!</v>
      </c>
      <c r="I554" t="str">
        <f t="shared" ca="1" si="82"/>
        <v>'NEO GRP '!</v>
      </c>
      <c r="J554">
        <f t="shared" ca="1" si="83"/>
        <v>0</v>
      </c>
      <c r="K554">
        <f t="shared" ca="1" si="83"/>
        <v>0</v>
      </c>
      <c r="L554">
        <f t="shared" ca="1" si="83"/>
        <v>0</v>
      </c>
      <c r="M554">
        <f t="shared" ca="1" si="83"/>
        <v>0</v>
      </c>
      <c r="N554">
        <f t="shared" ca="1" si="83"/>
        <v>0</v>
      </c>
      <c r="O554" t="str">
        <f t="shared" ca="1" si="80"/>
        <v>d:Z</v>
      </c>
      <c r="P554" t="str">
        <f t="shared" ca="1" si="81"/>
        <v>d9:Z9</v>
      </c>
    </row>
    <row r="555" spans="1:16">
      <c r="A555" t="str">
        <f t="shared" si="76"/>
        <v>04</v>
      </c>
      <c r="B555" t="str">
        <f t="shared" ca="1" si="77"/>
        <v>GRP</v>
      </c>
      <c r="C555" t="s">
        <v>214</v>
      </c>
      <c r="D555" s="12" t="s">
        <v>1009</v>
      </c>
      <c r="E555">
        <f t="shared" ca="1" si="78"/>
        <v>0</v>
      </c>
      <c r="H555" t="str">
        <f t="shared" ca="1" si="79"/>
        <v>'NEO GRP '!</v>
      </c>
      <c r="I555" t="str">
        <f t="shared" ca="1" si="82"/>
        <v>'NEO GRP '!</v>
      </c>
      <c r="J555">
        <f t="shared" ca="1" si="83"/>
        <v>0</v>
      </c>
      <c r="K555">
        <f t="shared" ca="1" si="83"/>
        <v>0</v>
      </c>
      <c r="L555">
        <f t="shared" ca="1" si="83"/>
        <v>0</v>
      </c>
      <c r="M555">
        <f t="shared" ca="1" si="83"/>
        <v>0</v>
      </c>
      <c r="N555">
        <f t="shared" ca="1" si="83"/>
        <v>0</v>
      </c>
      <c r="O555" t="str">
        <f t="shared" ca="1" si="80"/>
        <v>d:Z</v>
      </c>
      <c r="P555" t="str">
        <f t="shared" ca="1" si="81"/>
        <v>d9:Z9</v>
      </c>
    </row>
    <row r="556" spans="1:16">
      <c r="A556" t="str">
        <f t="shared" si="76"/>
        <v>05</v>
      </c>
      <c r="B556" t="str">
        <f t="shared" ca="1" si="77"/>
        <v>GRP</v>
      </c>
      <c r="C556" t="s">
        <v>214</v>
      </c>
      <c r="D556" s="12" t="s">
        <v>1010</v>
      </c>
      <c r="E556">
        <f t="shared" ca="1" si="78"/>
        <v>0</v>
      </c>
      <c r="H556" t="str">
        <f t="shared" ca="1" si="79"/>
        <v>'NEO GRP '!</v>
      </c>
      <c r="I556" t="str">
        <f t="shared" ca="1" si="82"/>
        <v>'NEO GRP '!</v>
      </c>
      <c r="J556">
        <f t="shared" ca="1" si="83"/>
        <v>0</v>
      </c>
      <c r="K556">
        <f t="shared" ca="1" si="83"/>
        <v>0</v>
      </c>
      <c r="L556">
        <f t="shared" ca="1" si="83"/>
        <v>0</v>
      </c>
      <c r="M556">
        <f t="shared" ca="1" si="83"/>
        <v>0</v>
      </c>
      <c r="N556">
        <f t="shared" ca="1" si="83"/>
        <v>0</v>
      </c>
      <c r="O556" t="str">
        <f t="shared" ca="1" si="80"/>
        <v>d:Z</v>
      </c>
      <c r="P556" t="str">
        <f t="shared" ca="1" si="81"/>
        <v>d9:Z9</v>
      </c>
    </row>
    <row r="557" spans="1:16">
      <c r="A557" t="str">
        <f t="shared" si="76"/>
        <v>06</v>
      </c>
      <c r="B557" t="str">
        <f t="shared" ca="1" si="77"/>
        <v>GRP</v>
      </c>
      <c r="C557" t="s">
        <v>214</v>
      </c>
      <c r="D557" s="12" t="s">
        <v>1011</v>
      </c>
      <c r="E557">
        <f t="shared" ca="1" si="78"/>
        <v>0</v>
      </c>
      <c r="H557" t="str">
        <f t="shared" ca="1" si="79"/>
        <v>'NEO GRP '!</v>
      </c>
      <c r="I557" t="str">
        <f t="shared" ca="1" si="82"/>
        <v>'NEO GRP '!</v>
      </c>
      <c r="J557">
        <f t="shared" ca="1" si="83"/>
        <v>0</v>
      </c>
      <c r="K557">
        <f t="shared" ca="1" si="83"/>
        <v>0</v>
      </c>
      <c r="L557">
        <f t="shared" ca="1" si="83"/>
        <v>0</v>
      </c>
      <c r="M557">
        <f t="shared" ca="1" si="83"/>
        <v>0</v>
      </c>
      <c r="N557">
        <f t="shared" ca="1" si="83"/>
        <v>0</v>
      </c>
      <c r="O557" t="str">
        <f t="shared" ca="1" si="80"/>
        <v>d:Z</v>
      </c>
      <c r="P557" t="str">
        <f t="shared" ca="1" si="81"/>
        <v>d9:Z9</v>
      </c>
    </row>
    <row r="558" spans="1:16">
      <c r="A558" t="str">
        <f t="shared" si="76"/>
        <v>07</v>
      </c>
      <c r="B558" t="str">
        <f t="shared" ca="1" si="77"/>
        <v>GRP</v>
      </c>
      <c r="C558" t="s">
        <v>214</v>
      </c>
      <c r="D558" s="12" t="s">
        <v>1012</v>
      </c>
      <c r="E558">
        <f t="shared" ca="1" si="78"/>
        <v>0</v>
      </c>
      <c r="H558" t="str">
        <f t="shared" ca="1" si="79"/>
        <v>'NEO GRP '!</v>
      </c>
      <c r="I558" t="str">
        <f t="shared" ca="1" si="82"/>
        <v>'NEO GRP '!</v>
      </c>
      <c r="J558">
        <f t="shared" ca="1" si="83"/>
        <v>0</v>
      </c>
      <c r="K558">
        <f t="shared" ca="1" si="83"/>
        <v>0</v>
      </c>
      <c r="L558">
        <f t="shared" ca="1" si="83"/>
        <v>0</v>
      </c>
      <c r="M558">
        <f t="shared" ca="1" si="83"/>
        <v>0</v>
      </c>
      <c r="N558">
        <f t="shared" ca="1" si="83"/>
        <v>0</v>
      </c>
      <c r="O558" t="str">
        <f t="shared" ca="1" si="80"/>
        <v>d:Z</v>
      </c>
      <c r="P558" t="str">
        <f t="shared" ca="1" si="81"/>
        <v>d9:Z9</v>
      </c>
    </row>
    <row r="559" spans="1:16">
      <c r="A559" t="str">
        <f t="shared" si="76"/>
        <v>08</v>
      </c>
      <c r="B559" t="str">
        <f t="shared" ca="1" si="77"/>
        <v>GRP</v>
      </c>
      <c r="C559" t="s">
        <v>214</v>
      </c>
      <c r="D559" s="12" t="s">
        <v>1013</v>
      </c>
      <c r="E559">
        <f t="shared" ca="1" si="78"/>
        <v>0</v>
      </c>
      <c r="H559" t="str">
        <f t="shared" ca="1" si="79"/>
        <v>'NEO GRP '!</v>
      </c>
      <c r="I559" t="str">
        <f t="shared" ca="1" si="82"/>
        <v>'NEO GRP '!</v>
      </c>
      <c r="J559">
        <f t="shared" ca="1" si="83"/>
        <v>0</v>
      </c>
      <c r="K559">
        <f t="shared" ca="1" si="83"/>
        <v>0</v>
      </c>
      <c r="L559">
        <f t="shared" ca="1" si="83"/>
        <v>0</v>
      </c>
      <c r="M559">
        <f t="shared" ca="1" si="83"/>
        <v>0</v>
      </c>
      <c r="N559">
        <f t="shared" ca="1" si="83"/>
        <v>0</v>
      </c>
      <c r="O559" t="str">
        <f t="shared" ca="1" si="80"/>
        <v>d:Z</v>
      </c>
      <c r="P559" t="str">
        <f t="shared" ca="1" si="81"/>
        <v>d9:Z9</v>
      </c>
    </row>
    <row r="560" spans="1:16">
      <c r="A560" t="str">
        <f t="shared" si="76"/>
        <v>09</v>
      </c>
      <c r="B560" t="str">
        <f t="shared" ca="1" si="77"/>
        <v>GRP</v>
      </c>
      <c r="C560" t="s">
        <v>214</v>
      </c>
      <c r="D560" s="12" t="s">
        <v>1014</v>
      </c>
      <c r="E560">
        <f t="shared" ca="1" si="78"/>
        <v>0</v>
      </c>
      <c r="H560" t="str">
        <f t="shared" ca="1" si="79"/>
        <v>'NEO GRP '!</v>
      </c>
      <c r="I560" t="str">
        <f t="shared" ca="1" si="82"/>
        <v>'NEO GRP '!</v>
      </c>
      <c r="J560">
        <f t="shared" ca="1" si="83"/>
        <v>0</v>
      </c>
      <c r="K560">
        <f t="shared" ca="1" si="83"/>
        <v>0</v>
      </c>
      <c r="L560">
        <f t="shared" ca="1" si="83"/>
        <v>0</v>
      </c>
      <c r="M560">
        <f t="shared" ca="1" si="83"/>
        <v>0</v>
      </c>
      <c r="N560">
        <f t="shared" ca="1" si="83"/>
        <v>0</v>
      </c>
      <c r="O560" t="str">
        <f t="shared" ca="1" si="80"/>
        <v>d:Z</v>
      </c>
      <c r="P560" t="str">
        <f t="shared" ca="1" si="81"/>
        <v>d9:Z9</v>
      </c>
    </row>
    <row r="561" spans="1:16">
      <c r="A561" t="str">
        <f t="shared" si="76"/>
        <v>10</v>
      </c>
      <c r="B561" t="str">
        <f t="shared" ca="1" si="77"/>
        <v>GRP</v>
      </c>
      <c r="C561" t="s">
        <v>214</v>
      </c>
      <c r="D561" s="12" t="s">
        <v>1015</v>
      </c>
      <c r="E561">
        <f t="shared" ca="1" si="78"/>
        <v>0</v>
      </c>
      <c r="H561" t="str">
        <f t="shared" ca="1" si="79"/>
        <v>'NEO GRP '!</v>
      </c>
      <c r="I561" t="str">
        <f t="shared" ca="1" si="82"/>
        <v>'NEO GRP '!</v>
      </c>
      <c r="J561">
        <f t="shared" ca="1" si="83"/>
        <v>0</v>
      </c>
      <c r="K561">
        <f t="shared" ca="1" si="83"/>
        <v>0</v>
      </c>
      <c r="L561">
        <f t="shared" ca="1" si="83"/>
        <v>0</v>
      </c>
      <c r="M561">
        <f t="shared" ca="1" si="83"/>
        <v>0</v>
      </c>
      <c r="N561">
        <f t="shared" ca="1" si="83"/>
        <v>0</v>
      </c>
      <c r="O561" t="str">
        <f t="shared" ca="1" si="80"/>
        <v>d:Z</v>
      </c>
      <c r="P561" t="str">
        <f t="shared" ca="1" si="81"/>
        <v>d9:Z9</v>
      </c>
    </row>
    <row r="562" spans="1:16">
      <c r="A562" t="str">
        <f t="shared" si="76"/>
        <v>11</v>
      </c>
      <c r="B562" t="str">
        <f t="shared" ca="1" si="77"/>
        <v>GRP</v>
      </c>
      <c r="C562" t="s">
        <v>214</v>
      </c>
      <c r="D562" s="12" t="s">
        <v>1016</v>
      </c>
      <c r="E562">
        <f t="shared" ca="1" si="78"/>
        <v>0</v>
      </c>
      <c r="H562" t="str">
        <f t="shared" ca="1" si="79"/>
        <v>'NEO GRP '!</v>
      </c>
      <c r="I562" t="str">
        <f t="shared" ca="1" si="82"/>
        <v>'NEO GRP '!</v>
      </c>
      <c r="J562">
        <f t="shared" ca="1" si="83"/>
        <v>0</v>
      </c>
      <c r="K562">
        <f t="shared" ca="1" si="83"/>
        <v>0</v>
      </c>
      <c r="L562">
        <f t="shared" ca="1" si="83"/>
        <v>0</v>
      </c>
      <c r="M562">
        <f t="shared" ca="1" si="83"/>
        <v>0</v>
      </c>
      <c r="N562">
        <f t="shared" ca="1" si="83"/>
        <v>0</v>
      </c>
      <c r="O562" t="str">
        <f t="shared" ca="1" si="80"/>
        <v>d:Z</v>
      </c>
      <c r="P562" t="str">
        <f t="shared" ca="1" si="81"/>
        <v>d9:Z9</v>
      </c>
    </row>
    <row r="563" spans="1:16">
      <c r="A563" t="str">
        <f t="shared" si="76"/>
        <v>12</v>
      </c>
      <c r="B563" t="str">
        <f t="shared" ca="1" si="77"/>
        <v>GRP</v>
      </c>
      <c r="C563" t="s">
        <v>214</v>
      </c>
      <c r="D563" s="12" t="s">
        <v>1017</v>
      </c>
      <c r="E563">
        <f t="shared" ca="1" si="78"/>
        <v>0</v>
      </c>
      <c r="H563" t="str">
        <f t="shared" ca="1" si="79"/>
        <v>'NEO GRP '!</v>
      </c>
      <c r="I563" t="str">
        <f t="shared" ca="1" si="82"/>
        <v>'NEO GRP '!</v>
      </c>
      <c r="J563">
        <f t="shared" ca="1" si="83"/>
        <v>0</v>
      </c>
      <c r="K563">
        <f t="shared" ca="1" si="83"/>
        <v>0</v>
      </c>
      <c r="L563">
        <f t="shared" ca="1" si="83"/>
        <v>0</v>
      </c>
      <c r="M563">
        <f t="shared" ca="1" si="83"/>
        <v>0</v>
      </c>
      <c r="N563">
        <f t="shared" ca="1" si="83"/>
        <v>0</v>
      </c>
      <c r="O563" t="str">
        <f t="shared" ca="1" si="80"/>
        <v>d:Z</v>
      </c>
      <c r="P563" t="str">
        <f t="shared" ca="1" si="81"/>
        <v>d9:Z9</v>
      </c>
    </row>
    <row r="564" spans="1:16">
      <c r="A564" t="str">
        <f t="shared" si="76"/>
        <v>13</v>
      </c>
      <c r="B564" t="str">
        <f t="shared" ca="1" si="77"/>
        <v>GRP</v>
      </c>
      <c r="C564" t="s">
        <v>214</v>
      </c>
      <c r="D564" s="12" t="s">
        <v>1018</v>
      </c>
      <c r="E564">
        <f t="shared" ca="1" si="78"/>
        <v>0</v>
      </c>
      <c r="H564" t="str">
        <f t="shared" ca="1" si="79"/>
        <v>'NEO GRP '!</v>
      </c>
      <c r="I564" t="str">
        <f t="shared" ca="1" si="82"/>
        <v>'NEO GRP '!</v>
      </c>
      <c r="J564">
        <f t="shared" ca="1" si="83"/>
        <v>0</v>
      </c>
      <c r="K564">
        <f t="shared" ca="1" si="83"/>
        <v>0</v>
      </c>
      <c r="L564">
        <f t="shared" ca="1" si="83"/>
        <v>0</v>
      </c>
      <c r="M564">
        <f t="shared" ca="1" si="83"/>
        <v>0</v>
      </c>
      <c r="N564">
        <f t="shared" ca="1" si="83"/>
        <v>0</v>
      </c>
      <c r="O564" t="str">
        <f t="shared" ca="1" si="80"/>
        <v>d:Z</v>
      </c>
      <c r="P564" t="str">
        <f t="shared" ca="1" si="81"/>
        <v>d9:Z9</v>
      </c>
    </row>
    <row r="565" spans="1:16">
      <c r="A565" t="str">
        <f t="shared" si="76"/>
        <v>100</v>
      </c>
      <c r="B565" t="str">
        <f t="shared" ca="1" si="77"/>
        <v>GRP</v>
      </c>
      <c r="C565" t="s">
        <v>214</v>
      </c>
      <c r="D565" s="12" t="s">
        <v>1019</v>
      </c>
      <c r="E565">
        <f t="shared" ca="1" si="78"/>
        <v>0</v>
      </c>
      <c r="H565" t="str">
        <f t="shared" ca="1" si="79"/>
        <v>'NEO GRP '!</v>
      </c>
      <c r="I565" t="str">
        <f t="shared" ca="1" si="82"/>
        <v>'NEO GRP '!</v>
      </c>
      <c r="J565">
        <f t="shared" ca="1" si="83"/>
        <v>0</v>
      </c>
      <c r="K565">
        <f t="shared" ca="1" si="83"/>
        <v>0</v>
      </c>
      <c r="L565">
        <f t="shared" ca="1" si="83"/>
        <v>0</v>
      </c>
      <c r="M565">
        <f t="shared" ca="1" si="83"/>
        <v>0</v>
      </c>
      <c r="N565">
        <f t="shared" ca="1" si="83"/>
        <v>0</v>
      </c>
      <c r="O565" t="str">
        <f t="shared" ca="1" si="80"/>
        <v>d:Z</v>
      </c>
      <c r="P565" t="str">
        <f t="shared" ca="1" si="81"/>
        <v>d9:Z9</v>
      </c>
    </row>
    <row r="566" spans="1:16">
      <c r="A566" t="str">
        <f t="shared" si="76"/>
        <v>01</v>
      </c>
      <c r="B566" t="str">
        <f t="shared" ca="1" si="77"/>
        <v>GRP</v>
      </c>
      <c r="C566" t="s">
        <v>217</v>
      </c>
      <c r="D566" s="12" t="s">
        <v>670</v>
      </c>
      <c r="E566">
        <f t="shared" ca="1" si="78"/>
        <v>0</v>
      </c>
      <c r="H566" t="str">
        <f t="shared" ca="1" si="79"/>
        <v>'NEO GRP '!</v>
      </c>
      <c r="I566" t="str">
        <f t="shared" ca="1" si="82"/>
        <v>'NEO GRP '!</v>
      </c>
      <c r="J566">
        <f t="shared" ca="1" si="83"/>
        <v>0</v>
      </c>
      <c r="K566">
        <f t="shared" ca="1" si="83"/>
        <v>0</v>
      </c>
      <c r="L566">
        <f t="shared" ca="1" si="83"/>
        <v>0</v>
      </c>
      <c r="M566">
        <f t="shared" ca="1" si="83"/>
        <v>0</v>
      </c>
      <c r="N566">
        <f t="shared" ca="1" si="83"/>
        <v>0</v>
      </c>
      <c r="O566" t="str">
        <f t="shared" ca="1" si="80"/>
        <v>d:Z</v>
      </c>
      <c r="P566" t="str">
        <f t="shared" ca="1" si="81"/>
        <v>d9:Z9</v>
      </c>
    </row>
    <row r="567" spans="1:16">
      <c r="A567" t="str">
        <f t="shared" si="76"/>
        <v>02</v>
      </c>
      <c r="B567" t="str">
        <f t="shared" ca="1" si="77"/>
        <v>GRP</v>
      </c>
      <c r="C567" t="s">
        <v>217</v>
      </c>
      <c r="D567" s="12" t="s">
        <v>671</v>
      </c>
      <c r="E567">
        <f t="shared" ca="1" si="78"/>
        <v>0</v>
      </c>
      <c r="H567" t="str">
        <f t="shared" ca="1" si="79"/>
        <v>'NEO GRP '!</v>
      </c>
      <c r="I567" t="str">
        <f t="shared" ca="1" si="82"/>
        <v>'NEO GRP '!</v>
      </c>
      <c r="J567">
        <f t="shared" ca="1" si="83"/>
        <v>0</v>
      </c>
      <c r="K567">
        <f t="shared" ca="1" si="83"/>
        <v>0</v>
      </c>
      <c r="L567">
        <f t="shared" ca="1" si="83"/>
        <v>0</v>
      </c>
      <c r="M567">
        <f t="shared" ca="1" si="83"/>
        <v>0</v>
      </c>
      <c r="N567">
        <f t="shared" ca="1" si="83"/>
        <v>0</v>
      </c>
      <c r="O567" t="str">
        <f t="shared" ca="1" si="80"/>
        <v>d:Z</v>
      </c>
      <c r="P567" t="str">
        <f t="shared" ca="1" si="81"/>
        <v>d9:Z9</v>
      </c>
    </row>
    <row r="568" spans="1:16">
      <c r="A568" t="str">
        <f t="shared" si="76"/>
        <v>03</v>
      </c>
      <c r="B568" t="str">
        <f t="shared" ca="1" si="77"/>
        <v>GRP</v>
      </c>
      <c r="C568" t="s">
        <v>217</v>
      </c>
      <c r="D568" s="12" t="s">
        <v>672</v>
      </c>
      <c r="E568">
        <f t="shared" ca="1" si="78"/>
        <v>0</v>
      </c>
      <c r="H568" t="str">
        <f t="shared" ca="1" si="79"/>
        <v>'NEO GRP '!</v>
      </c>
      <c r="I568" t="str">
        <f t="shared" ca="1" si="82"/>
        <v>'NEO GRP '!</v>
      </c>
      <c r="J568">
        <f t="shared" ca="1" si="83"/>
        <v>0</v>
      </c>
      <c r="K568">
        <f t="shared" ca="1" si="83"/>
        <v>0</v>
      </c>
      <c r="L568">
        <f t="shared" ca="1" si="83"/>
        <v>0</v>
      </c>
      <c r="M568">
        <f t="shared" ca="1" si="83"/>
        <v>0</v>
      </c>
      <c r="N568">
        <f t="shared" ca="1" si="83"/>
        <v>0</v>
      </c>
      <c r="O568" t="str">
        <f t="shared" ca="1" si="80"/>
        <v>d:Z</v>
      </c>
      <c r="P568" t="str">
        <f t="shared" ca="1" si="81"/>
        <v>d9:Z9</v>
      </c>
    </row>
    <row r="569" spans="1:16">
      <c r="A569" t="str">
        <f t="shared" si="76"/>
        <v>04</v>
      </c>
      <c r="B569" t="str">
        <f t="shared" ca="1" si="77"/>
        <v>GRP</v>
      </c>
      <c r="C569" t="s">
        <v>217</v>
      </c>
      <c r="D569" s="12" t="s">
        <v>673</v>
      </c>
      <c r="E569">
        <f t="shared" ca="1" si="78"/>
        <v>0</v>
      </c>
      <c r="H569" t="str">
        <f t="shared" ca="1" si="79"/>
        <v>'NEO GRP '!</v>
      </c>
      <c r="I569" t="str">
        <f t="shared" ca="1" si="82"/>
        <v>'NEO GRP '!</v>
      </c>
      <c r="J569">
        <f t="shared" ca="1" si="83"/>
        <v>0</v>
      </c>
      <c r="K569">
        <f t="shared" ca="1" si="83"/>
        <v>0</v>
      </c>
      <c r="L569">
        <f t="shared" ca="1" si="83"/>
        <v>0</v>
      </c>
      <c r="M569">
        <f t="shared" ca="1" si="83"/>
        <v>0</v>
      </c>
      <c r="N569">
        <f t="shared" ca="1" si="83"/>
        <v>0</v>
      </c>
      <c r="O569" t="str">
        <f t="shared" ca="1" si="80"/>
        <v>d:Z</v>
      </c>
      <c r="P569" t="str">
        <f t="shared" ca="1" si="81"/>
        <v>d9:Z9</v>
      </c>
    </row>
    <row r="570" spans="1:16">
      <c r="A570" t="str">
        <f t="shared" si="76"/>
        <v>05</v>
      </c>
      <c r="B570" t="str">
        <f t="shared" ca="1" si="77"/>
        <v>GRP</v>
      </c>
      <c r="C570" t="s">
        <v>217</v>
      </c>
      <c r="D570" s="12" t="s">
        <v>674</v>
      </c>
      <c r="E570">
        <f t="shared" ca="1" si="78"/>
        <v>0</v>
      </c>
      <c r="H570" t="str">
        <f t="shared" ca="1" si="79"/>
        <v>'NEO GRP '!</v>
      </c>
      <c r="I570" t="str">
        <f t="shared" ca="1" si="82"/>
        <v>'NEO GRP '!</v>
      </c>
      <c r="J570">
        <f t="shared" ca="1" si="83"/>
        <v>0</v>
      </c>
      <c r="K570">
        <f t="shared" ca="1" si="83"/>
        <v>0</v>
      </c>
      <c r="L570">
        <f t="shared" ca="1" si="83"/>
        <v>0</v>
      </c>
      <c r="M570">
        <f t="shared" ca="1" si="83"/>
        <v>0</v>
      </c>
      <c r="N570">
        <f t="shared" ca="1" si="83"/>
        <v>0</v>
      </c>
      <c r="O570" t="str">
        <f t="shared" ca="1" si="80"/>
        <v>d:Z</v>
      </c>
      <c r="P570" t="str">
        <f t="shared" ca="1" si="81"/>
        <v>d9:Z9</v>
      </c>
    </row>
    <row r="571" spans="1:16">
      <c r="A571" t="str">
        <f t="shared" si="76"/>
        <v>06</v>
      </c>
      <c r="B571" t="str">
        <f t="shared" ca="1" si="77"/>
        <v>GRP</v>
      </c>
      <c r="C571" t="s">
        <v>217</v>
      </c>
      <c r="D571" s="12" t="s">
        <v>675</v>
      </c>
      <c r="E571">
        <f t="shared" ca="1" si="78"/>
        <v>0</v>
      </c>
      <c r="H571" t="str">
        <f t="shared" ca="1" si="79"/>
        <v>'NEO GRP '!</v>
      </c>
      <c r="I571" t="str">
        <f t="shared" ca="1" si="82"/>
        <v>'NEO GRP '!</v>
      </c>
      <c r="J571">
        <f t="shared" ca="1" si="83"/>
        <v>0</v>
      </c>
      <c r="K571">
        <f t="shared" ca="1" si="83"/>
        <v>0</v>
      </c>
      <c r="L571">
        <f t="shared" ca="1" si="83"/>
        <v>0</v>
      </c>
      <c r="M571">
        <f t="shared" ca="1" si="83"/>
        <v>0</v>
      </c>
      <c r="N571">
        <f t="shared" ca="1" si="83"/>
        <v>0</v>
      </c>
      <c r="O571" t="str">
        <f t="shared" ca="1" si="80"/>
        <v>d:Z</v>
      </c>
      <c r="P571" t="str">
        <f t="shared" ca="1" si="81"/>
        <v>d9:Z9</v>
      </c>
    </row>
    <row r="572" spans="1:16">
      <c r="A572" t="str">
        <f t="shared" si="76"/>
        <v>07</v>
      </c>
      <c r="B572" t="str">
        <f t="shared" ca="1" si="77"/>
        <v>GRP</v>
      </c>
      <c r="C572" t="s">
        <v>217</v>
      </c>
      <c r="D572" s="12" t="s">
        <v>676</v>
      </c>
      <c r="E572">
        <f t="shared" ca="1" si="78"/>
        <v>0</v>
      </c>
      <c r="H572" t="str">
        <f t="shared" ca="1" si="79"/>
        <v>'NEO GRP '!</v>
      </c>
      <c r="I572" t="str">
        <f t="shared" ca="1" si="82"/>
        <v>'NEO GRP '!</v>
      </c>
      <c r="J572">
        <f t="shared" ca="1" si="83"/>
        <v>0</v>
      </c>
      <c r="K572">
        <f t="shared" ca="1" si="83"/>
        <v>0</v>
      </c>
      <c r="L572">
        <f t="shared" ca="1" si="83"/>
        <v>0</v>
      </c>
      <c r="M572">
        <f t="shared" ca="1" si="83"/>
        <v>0</v>
      </c>
      <c r="N572">
        <f t="shared" ca="1" si="83"/>
        <v>0</v>
      </c>
      <c r="O572" t="str">
        <f t="shared" ca="1" si="80"/>
        <v>d:Z</v>
      </c>
      <c r="P572" t="str">
        <f t="shared" ca="1" si="81"/>
        <v>d9:Z9</v>
      </c>
    </row>
    <row r="573" spans="1:16">
      <c r="A573" t="str">
        <f t="shared" si="76"/>
        <v>08</v>
      </c>
      <c r="B573" t="str">
        <f t="shared" ca="1" si="77"/>
        <v>GRP</v>
      </c>
      <c r="C573" t="s">
        <v>217</v>
      </c>
      <c r="D573" s="12" t="s">
        <v>677</v>
      </c>
      <c r="E573">
        <f t="shared" ca="1" si="78"/>
        <v>0</v>
      </c>
      <c r="H573" t="str">
        <f t="shared" ca="1" si="79"/>
        <v>'NEO GRP '!</v>
      </c>
      <c r="I573" t="str">
        <f t="shared" ca="1" si="82"/>
        <v>'NEO GRP '!</v>
      </c>
      <c r="J573">
        <f t="shared" ca="1" si="83"/>
        <v>0</v>
      </c>
      <c r="K573">
        <f t="shared" ca="1" si="83"/>
        <v>0</v>
      </c>
      <c r="L573">
        <f t="shared" ca="1" si="83"/>
        <v>0</v>
      </c>
      <c r="M573">
        <f t="shared" ca="1" si="83"/>
        <v>0</v>
      </c>
      <c r="N573">
        <f t="shared" ca="1" si="83"/>
        <v>0</v>
      </c>
      <c r="O573" t="str">
        <f t="shared" ca="1" si="80"/>
        <v>d:Z</v>
      </c>
      <c r="P573" t="str">
        <f t="shared" ca="1" si="81"/>
        <v>d9:Z9</v>
      </c>
    </row>
    <row r="574" spans="1:16">
      <c r="A574" t="str">
        <f t="shared" si="76"/>
        <v>09</v>
      </c>
      <c r="B574" t="str">
        <f t="shared" ca="1" si="77"/>
        <v>GRP</v>
      </c>
      <c r="C574" t="s">
        <v>217</v>
      </c>
      <c r="D574" s="12" t="s">
        <v>678</v>
      </c>
      <c r="E574">
        <f t="shared" ca="1" si="78"/>
        <v>0</v>
      </c>
      <c r="H574" t="str">
        <f t="shared" ca="1" si="79"/>
        <v>'NEO GRP '!</v>
      </c>
      <c r="I574" t="str">
        <f t="shared" ca="1" si="82"/>
        <v>'NEO GRP '!</v>
      </c>
      <c r="J574">
        <f t="shared" ca="1" si="83"/>
        <v>0</v>
      </c>
      <c r="K574">
        <f t="shared" ca="1" si="83"/>
        <v>0</v>
      </c>
      <c r="L574">
        <f t="shared" ca="1" si="83"/>
        <v>0</v>
      </c>
      <c r="M574">
        <f t="shared" ca="1" si="83"/>
        <v>0</v>
      </c>
      <c r="N574">
        <f t="shared" ca="1" si="83"/>
        <v>0</v>
      </c>
      <c r="O574" t="str">
        <f t="shared" ca="1" si="80"/>
        <v>d:Z</v>
      </c>
      <c r="P574" t="str">
        <f t="shared" ca="1" si="81"/>
        <v>d9:Z9</v>
      </c>
    </row>
    <row r="575" spans="1:16">
      <c r="A575" t="str">
        <f t="shared" si="76"/>
        <v>10</v>
      </c>
      <c r="B575" t="str">
        <f t="shared" ca="1" si="77"/>
        <v>GRP</v>
      </c>
      <c r="C575" t="s">
        <v>217</v>
      </c>
      <c r="D575" s="12" t="s">
        <v>679</v>
      </c>
      <c r="E575">
        <f t="shared" ca="1" si="78"/>
        <v>0</v>
      </c>
      <c r="H575" t="str">
        <f t="shared" ca="1" si="79"/>
        <v>'NEO GRP '!</v>
      </c>
      <c r="I575" t="str">
        <f t="shared" ca="1" si="82"/>
        <v>'NEO GRP '!</v>
      </c>
      <c r="J575">
        <f t="shared" ca="1" si="83"/>
        <v>0</v>
      </c>
      <c r="K575">
        <f t="shared" ca="1" si="83"/>
        <v>0</v>
      </c>
      <c r="L575">
        <f t="shared" ca="1" si="83"/>
        <v>0</v>
      </c>
      <c r="M575">
        <f t="shared" ca="1" si="83"/>
        <v>0</v>
      </c>
      <c r="N575">
        <f t="shared" ca="1" si="83"/>
        <v>0</v>
      </c>
      <c r="O575" t="str">
        <f t="shared" ca="1" si="80"/>
        <v>d:Z</v>
      </c>
      <c r="P575" t="str">
        <f t="shared" ca="1" si="81"/>
        <v>d9:Z9</v>
      </c>
    </row>
    <row r="576" spans="1:16">
      <c r="A576" t="str">
        <f t="shared" si="76"/>
        <v>11</v>
      </c>
      <c r="B576" t="str">
        <f t="shared" ca="1" si="77"/>
        <v>GRP</v>
      </c>
      <c r="C576" t="s">
        <v>217</v>
      </c>
      <c r="D576" s="12" t="s">
        <v>680</v>
      </c>
      <c r="E576">
        <f t="shared" ca="1" si="78"/>
        <v>0</v>
      </c>
      <c r="H576" t="str">
        <f t="shared" ca="1" si="79"/>
        <v>'NEO GRP '!</v>
      </c>
      <c r="I576" t="str">
        <f t="shared" ca="1" si="82"/>
        <v>'NEO GRP '!</v>
      </c>
      <c r="J576">
        <f t="shared" ca="1" si="83"/>
        <v>0</v>
      </c>
      <c r="K576">
        <f t="shared" ca="1" si="83"/>
        <v>0</v>
      </c>
      <c r="L576">
        <f t="shared" ca="1" si="83"/>
        <v>0</v>
      </c>
      <c r="M576">
        <f t="shared" ca="1" si="83"/>
        <v>0</v>
      </c>
      <c r="N576">
        <f t="shared" ca="1" si="83"/>
        <v>0</v>
      </c>
      <c r="O576" t="str">
        <f t="shared" ca="1" si="80"/>
        <v>d:Z</v>
      </c>
      <c r="P576" t="str">
        <f t="shared" ca="1" si="81"/>
        <v>d9:Z9</v>
      </c>
    </row>
    <row r="577" spans="1:16">
      <c r="A577" t="str">
        <f t="shared" si="76"/>
        <v>12</v>
      </c>
      <c r="B577" t="str">
        <f t="shared" ca="1" si="77"/>
        <v>GRP</v>
      </c>
      <c r="C577" t="s">
        <v>217</v>
      </c>
      <c r="D577" s="12" t="s">
        <v>681</v>
      </c>
      <c r="E577">
        <f t="shared" ca="1" si="78"/>
        <v>0</v>
      </c>
      <c r="H577" t="str">
        <f t="shared" ca="1" si="79"/>
        <v>'NEO GRP '!</v>
      </c>
      <c r="I577" t="str">
        <f t="shared" ca="1" si="82"/>
        <v>'NEO GRP '!</v>
      </c>
      <c r="J577">
        <f t="shared" ca="1" si="83"/>
        <v>0</v>
      </c>
      <c r="K577">
        <f t="shared" ca="1" si="83"/>
        <v>0</v>
      </c>
      <c r="L577">
        <f t="shared" ca="1" si="83"/>
        <v>0</v>
      </c>
      <c r="M577">
        <f t="shared" ca="1" si="83"/>
        <v>0</v>
      </c>
      <c r="N577">
        <f t="shared" ca="1" si="83"/>
        <v>0</v>
      </c>
      <c r="O577" t="str">
        <f t="shared" ca="1" si="80"/>
        <v>d:Z</v>
      </c>
      <c r="P577" t="str">
        <f t="shared" ca="1" si="81"/>
        <v>d9:Z9</v>
      </c>
    </row>
    <row r="578" spans="1:16">
      <c r="A578" t="str">
        <f t="shared" si="76"/>
        <v>13</v>
      </c>
      <c r="B578" t="str">
        <f t="shared" ca="1" si="77"/>
        <v>GRP</v>
      </c>
      <c r="C578" t="s">
        <v>217</v>
      </c>
      <c r="D578" s="12" t="s">
        <v>682</v>
      </c>
      <c r="E578">
        <f t="shared" ca="1" si="78"/>
        <v>0</v>
      </c>
      <c r="H578" t="str">
        <f t="shared" ca="1" si="79"/>
        <v>'NEO GRP '!</v>
      </c>
      <c r="I578" t="str">
        <f t="shared" ca="1" si="82"/>
        <v>'NEO GRP '!</v>
      </c>
      <c r="J578">
        <f t="shared" ca="1" si="83"/>
        <v>0</v>
      </c>
      <c r="K578">
        <f t="shared" ca="1" si="83"/>
        <v>0</v>
      </c>
      <c r="L578">
        <f t="shared" ca="1" si="83"/>
        <v>0</v>
      </c>
      <c r="M578">
        <f t="shared" ca="1" si="83"/>
        <v>0</v>
      </c>
      <c r="N578">
        <f t="shared" ca="1" si="83"/>
        <v>0</v>
      </c>
      <c r="O578" t="str">
        <f t="shared" ca="1" si="80"/>
        <v>d:Z</v>
      </c>
      <c r="P578" t="str">
        <f t="shared" ca="1" si="81"/>
        <v>d9:Z9</v>
      </c>
    </row>
    <row r="579" spans="1:16">
      <c r="A579" t="str">
        <f t="shared" si="76"/>
        <v>100</v>
      </c>
      <c r="B579" t="str">
        <f t="shared" ca="1" si="77"/>
        <v>GRP</v>
      </c>
      <c r="C579" t="s">
        <v>217</v>
      </c>
      <c r="D579" s="12" t="s">
        <v>683</v>
      </c>
      <c r="E579">
        <f t="shared" ca="1" si="78"/>
        <v>0</v>
      </c>
      <c r="H579" t="str">
        <f t="shared" ca="1" si="79"/>
        <v>'NEO GRP '!</v>
      </c>
      <c r="I579" t="str">
        <f t="shared" ca="1" si="82"/>
        <v>'NEO GRP '!</v>
      </c>
      <c r="J579">
        <f t="shared" ca="1" si="83"/>
        <v>0</v>
      </c>
      <c r="K579">
        <f t="shared" ca="1" si="83"/>
        <v>0</v>
      </c>
      <c r="L579">
        <f t="shared" ca="1" si="83"/>
        <v>0</v>
      </c>
      <c r="M579">
        <f t="shared" ca="1" si="83"/>
        <v>0</v>
      </c>
      <c r="N579">
        <f t="shared" ca="1" si="83"/>
        <v>0</v>
      </c>
      <c r="O579" t="str">
        <f t="shared" ca="1" si="80"/>
        <v>d:Z</v>
      </c>
      <c r="P579" t="str">
        <f t="shared" ca="1" si="81"/>
        <v>d9:Z9</v>
      </c>
    </row>
    <row r="580" spans="1:16">
      <c r="A580" t="str">
        <f t="shared" si="76"/>
        <v>01</v>
      </c>
      <c r="B580" t="str">
        <f t="shared" ca="1" si="77"/>
        <v>GRP</v>
      </c>
      <c r="C580" t="s">
        <v>218</v>
      </c>
      <c r="D580" s="12" t="s">
        <v>1020</v>
      </c>
      <c r="E580">
        <f t="shared" ca="1" si="78"/>
        <v>0</v>
      </c>
      <c r="H580" t="str">
        <f t="shared" ca="1" si="79"/>
        <v>'NEO GRP '!</v>
      </c>
      <c r="I580" t="str">
        <f t="shared" ca="1" si="82"/>
        <v>'NEO GRP '!</v>
      </c>
      <c r="J580">
        <f t="shared" ca="1" si="83"/>
        <v>0</v>
      </c>
      <c r="K580">
        <f t="shared" ca="1" si="83"/>
        <v>0</v>
      </c>
      <c r="L580">
        <f t="shared" ca="1" si="83"/>
        <v>0</v>
      </c>
      <c r="M580">
        <f t="shared" ca="1" si="83"/>
        <v>0</v>
      </c>
      <c r="N580">
        <f t="shared" ca="1" si="83"/>
        <v>0</v>
      </c>
      <c r="O580" t="str">
        <f t="shared" ca="1" si="80"/>
        <v>d:Z</v>
      </c>
      <c r="P580" t="str">
        <f t="shared" ca="1" si="81"/>
        <v>d9:Z9</v>
      </c>
    </row>
    <row r="581" spans="1:16">
      <c r="A581" t="str">
        <f t="shared" si="76"/>
        <v>02</v>
      </c>
      <c r="B581" t="str">
        <f t="shared" ca="1" si="77"/>
        <v>GRP</v>
      </c>
      <c r="C581" t="s">
        <v>218</v>
      </c>
      <c r="D581" s="12" t="s">
        <v>1021</v>
      </c>
      <c r="E581">
        <f t="shared" ca="1" si="78"/>
        <v>0</v>
      </c>
      <c r="H581" t="str">
        <f t="shared" ca="1" si="79"/>
        <v>'NEO GRP '!</v>
      </c>
      <c r="I581" t="str">
        <f t="shared" ca="1" si="82"/>
        <v>'NEO GRP '!</v>
      </c>
      <c r="J581">
        <f t="shared" ca="1" si="83"/>
        <v>0</v>
      </c>
      <c r="K581">
        <f t="shared" ca="1" si="83"/>
        <v>0</v>
      </c>
      <c r="L581">
        <f t="shared" ca="1" si="83"/>
        <v>0</v>
      </c>
      <c r="M581">
        <f t="shared" ca="1" si="83"/>
        <v>0</v>
      </c>
      <c r="N581">
        <f t="shared" ca="1" si="83"/>
        <v>0</v>
      </c>
      <c r="O581" t="str">
        <f t="shared" ca="1" si="80"/>
        <v>d:Z</v>
      </c>
      <c r="P581" t="str">
        <f t="shared" ca="1" si="81"/>
        <v>d9:Z9</v>
      </c>
    </row>
    <row r="582" spans="1:16">
      <c r="A582" t="str">
        <f t="shared" si="76"/>
        <v>03</v>
      </c>
      <c r="B582" t="str">
        <f t="shared" ca="1" si="77"/>
        <v>GRP</v>
      </c>
      <c r="C582" t="s">
        <v>218</v>
      </c>
      <c r="D582" s="12" t="s">
        <v>1022</v>
      </c>
      <c r="E582">
        <f t="shared" ca="1" si="78"/>
        <v>0</v>
      </c>
      <c r="H582" t="str">
        <f t="shared" ca="1" si="79"/>
        <v>'NEO GRP '!</v>
      </c>
      <c r="I582" t="str">
        <f t="shared" ca="1" si="82"/>
        <v>'NEO GRP '!</v>
      </c>
      <c r="J582">
        <f t="shared" ca="1" si="83"/>
        <v>0</v>
      </c>
      <c r="K582">
        <f t="shared" ca="1" si="83"/>
        <v>0</v>
      </c>
      <c r="L582">
        <f t="shared" ca="1" si="83"/>
        <v>0</v>
      </c>
      <c r="M582">
        <f t="shared" ca="1" si="83"/>
        <v>0</v>
      </c>
      <c r="N582">
        <f t="shared" ca="1" si="83"/>
        <v>0</v>
      </c>
      <c r="O582" t="str">
        <f t="shared" ca="1" si="80"/>
        <v>d:Z</v>
      </c>
      <c r="P582" t="str">
        <f t="shared" ca="1" si="81"/>
        <v>d9:Z9</v>
      </c>
    </row>
    <row r="583" spans="1:16">
      <c r="A583" t="str">
        <f t="shared" si="76"/>
        <v>04</v>
      </c>
      <c r="B583" t="str">
        <f t="shared" ca="1" si="77"/>
        <v>GRP</v>
      </c>
      <c r="C583" t="s">
        <v>218</v>
      </c>
      <c r="D583" s="12" t="s">
        <v>1023</v>
      </c>
      <c r="E583">
        <f t="shared" ca="1" si="78"/>
        <v>0</v>
      </c>
      <c r="H583" t="str">
        <f t="shared" ca="1" si="79"/>
        <v>'NEO GRP '!</v>
      </c>
      <c r="I583" t="str">
        <f t="shared" ca="1" si="82"/>
        <v>'NEO GRP '!</v>
      </c>
      <c r="J583">
        <f t="shared" ca="1" si="83"/>
        <v>0</v>
      </c>
      <c r="K583">
        <f t="shared" ca="1" si="83"/>
        <v>0</v>
      </c>
      <c r="L583">
        <f t="shared" ca="1" si="83"/>
        <v>0</v>
      </c>
      <c r="M583">
        <f t="shared" ca="1" si="83"/>
        <v>0</v>
      </c>
      <c r="N583">
        <f t="shared" ca="1" si="83"/>
        <v>0</v>
      </c>
      <c r="O583" t="str">
        <f t="shared" ca="1" si="80"/>
        <v>d:Z</v>
      </c>
      <c r="P583" t="str">
        <f t="shared" ca="1" si="81"/>
        <v>d9:Z9</v>
      </c>
    </row>
    <row r="584" spans="1:16">
      <c r="A584" t="str">
        <f t="shared" si="76"/>
        <v>05</v>
      </c>
      <c r="B584" t="str">
        <f t="shared" ca="1" si="77"/>
        <v>GRP</v>
      </c>
      <c r="C584" t="s">
        <v>218</v>
      </c>
      <c r="D584" s="12" t="s">
        <v>1024</v>
      </c>
      <c r="E584">
        <f t="shared" ca="1" si="78"/>
        <v>0</v>
      </c>
      <c r="H584" t="str">
        <f t="shared" ca="1" si="79"/>
        <v>'NEO GRP '!</v>
      </c>
      <c r="I584" t="str">
        <f t="shared" ca="1" si="82"/>
        <v>'NEO GRP '!</v>
      </c>
      <c r="J584">
        <f t="shared" ca="1" si="83"/>
        <v>0</v>
      </c>
      <c r="K584">
        <f t="shared" ca="1" si="83"/>
        <v>0</v>
      </c>
      <c r="L584">
        <f t="shared" ca="1" si="83"/>
        <v>0</v>
      </c>
      <c r="M584">
        <f t="shared" ca="1" si="83"/>
        <v>0</v>
      </c>
      <c r="N584">
        <f t="shared" ca="1" si="83"/>
        <v>0</v>
      </c>
      <c r="O584" t="str">
        <f t="shared" ca="1" si="80"/>
        <v>d:Z</v>
      </c>
      <c r="P584" t="str">
        <f t="shared" ca="1" si="81"/>
        <v>d9:Z9</v>
      </c>
    </row>
    <row r="585" spans="1:16">
      <c r="A585" t="str">
        <f t="shared" ref="A585:A648" si="84">MID(D585,LEN(C585)+2,LEN(D585)-LEN(C585))</f>
        <v>06</v>
      </c>
      <c r="B585" t="str">
        <f t="shared" ref="B585:B648" ca="1" si="85">VLOOKUP(H585,$A$1:$K$6,11,FALSE)</f>
        <v>GRP</v>
      </c>
      <c r="C585" t="s">
        <v>218</v>
      </c>
      <c r="D585" s="12" t="s">
        <v>1025</v>
      </c>
      <c r="E585">
        <f t="shared" ref="E585:E648" ca="1" si="86">IFERROR(VLOOKUP(C585,INDIRECT($H585&amp;$O585),MATCH($A585,INDIRECT($H585&amp;$P585),0),FALSE),0)</f>
        <v>0</v>
      </c>
      <c r="H585" t="str">
        <f t="shared" ref="H585:H648" ca="1" si="87">IF(I585&lt;&gt;0,I585,IF(J585&lt;&gt;0,J585,IF(K585&lt;&gt;0,K585,IF(L585&lt;&gt;0,L585,IF(M585&lt;&gt;0,M585,N585)))))</f>
        <v>'NEO GRP '!</v>
      </c>
      <c r="I585" t="str">
        <f t="shared" ca="1" si="82"/>
        <v>'NEO GRP '!</v>
      </c>
      <c r="J585">
        <f t="shared" ref="J585:N635" ca="1" si="88">IF(IFERROR(VLOOKUP($C585,INDIRECT(J$14&amp;"D:D"),1,FALSE),0)&lt;&gt;0,J$14,0)</f>
        <v>0</v>
      </c>
      <c r="K585">
        <f t="shared" ca="1" si="88"/>
        <v>0</v>
      </c>
      <c r="L585">
        <f t="shared" ca="1" si="88"/>
        <v>0</v>
      </c>
      <c r="M585">
        <f t="shared" ca="1" si="88"/>
        <v>0</v>
      </c>
      <c r="N585">
        <f t="shared" ca="1" si="88"/>
        <v>0</v>
      </c>
      <c r="O585" t="str">
        <f t="shared" ref="O585:O648" ca="1" si="89">VLOOKUP($H585,$G$8:$I$13,2,FALSE)</f>
        <v>d:Z</v>
      </c>
      <c r="P585" t="str">
        <f t="shared" ref="P585:P648" ca="1" si="90">VLOOKUP($H585,$G$8:$I$13,3,FALSE)</f>
        <v>d9:Z9</v>
      </c>
    </row>
    <row r="586" spans="1:16">
      <c r="A586" t="str">
        <f t="shared" si="84"/>
        <v>07</v>
      </c>
      <c r="B586" t="str">
        <f t="shared" ca="1" si="85"/>
        <v>GRP</v>
      </c>
      <c r="C586" t="s">
        <v>218</v>
      </c>
      <c r="D586" s="12" t="s">
        <v>1026</v>
      </c>
      <c r="E586">
        <f t="shared" ca="1" si="86"/>
        <v>0</v>
      </c>
      <c r="H586" t="str">
        <f t="shared" ca="1" si="87"/>
        <v>'NEO GRP '!</v>
      </c>
      <c r="I586" t="str">
        <f t="shared" ref="I586:I649" ca="1" si="91">IF(IFERROR(VLOOKUP(C586,INDIRECT($I$14&amp;"D:D"),1,FALSE),0)&lt;&gt;0,I$14,0)</f>
        <v>'NEO GRP '!</v>
      </c>
      <c r="J586">
        <f t="shared" ca="1" si="88"/>
        <v>0</v>
      </c>
      <c r="K586">
        <f t="shared" ca="1" si="88"/>
        <v>0</v>
      </c>
      <c r="L586">
        <f t="shared" ca="1" si="88"/>
        <v>0</v>
      </c>
      <c r="M586">
        <f t="shared" ca="1" si="88"/>
        <v>0</v>
      </c>
      <c r="N586">
        <f t="shared" ca="1" si="88"/>
        <v>0</v>
      </c>
      <c r="O586" t="str">
        <f t="shared" ca="1" si="89"/>
        <v>d:Z</v>
      </c>
      <c r="P586" t="str">
        <f t="shared" ca="1" si="90"/>
        <v>d9:Z9</v>
      </c>
    </row>
    <row r="587" spans="1:16">
      <c r="A587" t="str">
        <f t="shared" si="84"/>
        <v>08</v>
      </c>
      <c r="B587" t="str">
        <f t="shared" ca="1" si="85"/>
        <v>GRP</v>
      </c>
      <c r="C587" t="s">
        <v>218</v>
      </c>
      <c r="D587" s="12" t="s">
        <v>1027</v>
      </c>
      <c r="E587">
        <f t="shared" ca="1" si="86"/>
        <v>0</v>
      </c>
      <c r="H587" t="str">
        <f t="shared" ca="1" si="87"/>
        <v>'NEO GRP '!</v>
      </c>
      <c r="I587" t="str">
        <f t="shared" ca="1" si="91"/>
        <v>'NEO GRP '!</v>
      </c>
      <c r="J587">
        <f t="shared" ca="1" si="88"/>
        <v>0</v>
      </c>
      <c r="K587">
        <f t="shared" ca="1" si="88"/>
        <v>0</v>
      </c>
      <c r="L587">
        <f t="shared" ca="1" si="88"/>
        <v>0</v>
      </c>
      <c r="M587">
        <f t="shared" ca="1" si="88"/>
        <v>0</v>
      </c>
      <c r="N587">
        <f t="shared" ca="1" si="88"/>
        <v>0</v>
      </c>
      <c r="O587" t="str">
        <f t="shared" ca="1" si="89"/>
        <v>d:Z</v>
      </c>
      <c r="P587" t="str">
        <f t="shared" ca="1" si="90"/>
        <v>d9:Z9</v>
      </c>
    </row>
    <row r="588" spans="1:16">
      <c r="A588" t="str">
        <f t="shared" si="84"/>
        <v>09</v>
      </c>
      <c r="B588" t="str">
        <f t="shared" ca="1" si="85"/>
        <v>GRP</v>
      </c>
      <c r="C588" t="s">
        <v>218</v>
      </c>
      <c r="D588" s="12" t="s">
        <v>1028</v>
      </c>
      <c r="E588">
        <f t="shared" ca="1" si="86"/>
        <v>0</v>
      </c>
      <c r="H588" t="str">
        <f t="shared" ca="1" si="87"/>
        <v>'NEO GRP '!</v>
      </c>
      <c r="I588" t="str">
        <f t="shared" ca="1" si="91"/>
        <v>'NEO GRP '!</v>
      </c>
      <c r="J588">
        <f t="shared" ca="1" si="88"/>
        <v>0</v>
      </c>
      <c r="K588">
        <f t="shared" ca="1" si="88"/>
        <v>0</v>
      </c>
      <c r="L588">
        <f t="shared" ca="1" si="88"/>
        <v>0</v>
      </c>
      <c r="M588">
        <f t="shared" ca="1" si="88"/>
        <v>0</v>
      </c>
      <c r="N588">
        <f t="shared" ca="1" si="88"/>
        <v>0</v>
      </c>
      <c r="O588" t="str">
        <f t="shared" ca="1" si="89"/>
        <v>d:Z</v>
      </c>
      <c r="P588" t="str">
        <f t="shared" ca="1" si="90"/>
        <v>d9:Z9</v>
      </c>
    </row>
    <row r="589" spans="1:16">
      <c r="A589" t="str">
        <f t="shared" si="84"/>
        <v>10</v>
      </c>
      <c r="B589" t="str">
        <f t="shared" ca="1" si="85"/>
        <v>GRP</v>
      </c>
      <c r="C589" t="s">
        <v>218</v>
      </c>
      <c r="D589" s="12" t="s">
        <v>1029</v>
      </c>
      <c r="E589">
        <f t="shared" ca="1" si="86"/>
        <v>0</v>
      </c>
      <c r="H589" t="str">
        <f t="shared" ca="1" si="87"/>
        <v>'NEO GRP '!</v>
      </c>
      <c r="I589" t="str">
        <f t="shared" ca="1" si="91"/>
        <v>'NEO GRP '!</v>
      </c>
      <c r="J589">
        <f t="shared" ca="1" si="88"/>
        <v>0</v>
      </c>
      <c r="K589">
        <f t="shared" ca="1" si="88"/>
        <v>0</v>
      </c>
      <c r="L589">
        <f t="shared" ca="1" si="88"/>
        <v>0</v>
      </c>
      <c r="M589">
        <f t="shared" ca="1" si="88"/>
        <v>0</v>
      </c>
      <c r="N589">
        <f t="shared" ca="1" si="88"/>
        <v>0</v>
      </c>
      <c r="O589" t="str">
        <f t="shared" ca="1" si="89"/>
        <v>d:Z</v>
      </c>
      <c r="P589" t="str">
        <f t="shared" ca="1" si="90"/>
        <v>d9:Z9</v>
      </c>
    </row>
    <row r="590" spans="1:16">
      <c r="A590" t="str">
        <f t="shared" si="84"/>
        <v>11</v>
      </c>
      <c r="B590" t="str">
        <f t="shared" ca="1" si="85"/>
        <v>GRP</v>
      </c>
      <c r="C590" t="s">
        <v>218</v>
      </c>
      <c r="D590" s="12" t="s">
        <v>1030</v>
      </c>
      <c r="E590">
        <f t="shared" ca="1" si="86"/>
        <v>0</v>
      </c>
      <c r="H590" t="str">
        <f t="shared" ca="1" si="87"/>
        <v>'NEO GRP '!</v>
      </c>
      <c r="I590" t="str">
        <f t="shared" ca="1" si="91"/>
        <v>'NEO GRP '!</v>
      </c>
      <c r="J590">
        <f t="shared" ca="1" si="88"/>
        <v>0</v>
      </c>
      <c r="K590">
        <f t="shared" ca="1" si="88"/>
        <v>0</v>
      </c>
      <c r="L590">
        <f t="shared" ca="1" si="88"/>
        <v>0</v>
      </c>
      <c r="M590">
        <f t="shared" ca="1" si="88"/>
        <v>0</v>
      </c>
      <c r="N590">
        <f t="shared" ca="1" si="88"/>
        <v>0</v>
      </c>
      <c r="O590" t="str">
        <f t="shared" ca="1" si="89"/>
        <v>d:Z</v>
      </c>
      <c r="P590" t="str">
        <f t="shared" ca="1" si="90"/>
        <v>d9:Z9</v>
      </c>
    </row>
    <row r="591" spans="1:16">
      <c r="A591" t="str">
        <f t="shared" si="84"/>
        <v>12</v>
      </c>
      <c r="B591" t="str">
        <f t="shared" ca="1" si="85"/>
        <v>GRP</v>
      </c>
      <c r="C591" t="s">
        <v>218</v>
      </c>
      <c r="D591" s="12" t="s">
        <v>1031</v>
      </c>
      <c r="E591">
        <f t="shared" ca="1" si="86"/>
        <v>0</v>
      </c>
      <c r="H591" t="str">
        <f t="shared" ca="1" si="87"/>
        <v>'NEO GRP '!</v>
      </c>
      <c r="I591" t="str">
        <f t="shared" ca="1" si="91"/>
        <v>'NEO GRP '!</v>
      </c>
      <c r="J591">
        <f t="shared" ca="1" si="88"/>
        <v>0</v>
      </c>
      <c r="K591">
        <f t="shared" ca="1" si="88"/>
        <v>0</v>
      </c>
      <c r="L591">
        <f t="shared" ca="1" si="88"/>
        <v>0</v>
      </c>
      <c r="M591">
        <f t="shared" ca="1" si="88"/>
        <v>0</v>
      </c>
      <c r="N591">
        <f t="shared" ca="1" si="88"/>
        <v>0</v>
      </c>
      <c r="O591" t="str">
        <f t="shared" ca="1" si="89"/>
        <v>d:Z</v>
      </c>
      <c r="P591" t="str">
        <f t="shared" ca="1" si="90"/>
        <v>d9:Z9</v>
      </c>
    </row>
    <row r="592" spans="1:16">
      <c r="A592" t="str">
        <f t="shared" si="84"/>
        <v>13</v>
      </c>
      <c r="B592" t="str">
        <f t="shared" ca="1" si="85"/>
        <v>GRP</v>
      </c>
      <c r="C592" t="s">
        <v>218</v>
      </c>
      <c r="D592" s="12" t="s">
        <v>1032</v>
      </c>
      <c r="E592">
        <f t="shared" ca="1" si="86"/>
        <v>0</v>
      </c>
      <c r="H592" t="str">
        <f t="shared" ca="1" si="87"/>
        <v>'NEO GRP '!</v>
      </c>
      <c r="I592" t="str">
        <f t="shared" ca="1" si="91"/>
        <v>'NEO GRP '!</v>
      </c>
      <c r="J592">
        <f t="shared" ca="1" si="88"/>
        <v>0</v>
      </c>
      <c r="K592">
        <f t="shared" ca="1" si="88"/>
        <v>0</v>
      </c>
      <c r="L592">
        <f t="shared" ca="1" si="88"/>
        <v>0</v>
      </c>
      <c r="M592">
        <f t="shared" ca="1" si="88"/>
        <v>0</v>
      </c>
      <c r="N592">
        <f t="shared" ca="1" si="88"/>
        <v>0</v>
      </c>
      <c r="O592" t="str">
        <f t="shared" ca="1" si="89"/>
        <v>d:Z</v>
      </c>
      <c r="P592" t="str">
        <f t="shared" ca="1" si="90"/>
        <v>d9:Z9</v>
      </c>
    </row>
    <row r="593" spans="1:16">
      <c r="A593" t="str">
        <f t="shared" si="84"/>
        <v>100</v>
      </c>
      <c r="B593" t="str">
        <f t="shared" ca="1" si="85"/>
        <v>GRP</v>
      </c>
      <c r="C593" t="s">
        <v>218</v>
      </c>
      <c r="D593" s="12" t="s">
        <v>1033</v>
      </c>
      <c r="E593">
        <f t="shared" ca="1" si="86"/>
        <v>0</v>
      </c>
      <c r="H593" t="str">
        <f t="shared" ca="1" si="87"/>
        <v>'NEO GRP '!</v>
      </c>
      <c r="I593" t="str">
        <f t="shared" ca="1" si="91"/>
        <v>'NEO GRP '!</v>
      </c>
      <c r="J593">
        <f t="shared" ca="1" si="88"/>
        <v>0</v>
      </c>
      <c r="K593">
        <f t="shared" ca="1" si="88"/>
        <v>0</v>
      </c>
      <c r="L593">
        <f t="shared" ca="1" si="88"/>
        <v>0</v>
      </c>
      <c r="M593">
        <f t="shared" ca="1" si="88"/>
        <v>0</v>
      </c>
      <c r="N593">
        <f t="shared" ca="1" si="88"/>
        <v>0</v>
      </c>
      <c r="O593" t="str">
        <f t="shared" ca="1" si="89"/>
        <v>d:Z</v>
      </c>
      <c r="P593" t="str">
        <f t="shared" ca="1" si="90"/>
        <v>d9:Z9</v>
      </c>
    </row>
    <row r="594" spans="1:16">
      <c r="A594" t="str">
        <f t="shared" si="84"/>
        <v>01</v>
      </c>
      <c r="B594" t="str">
        <f t="shared" ca="1" si="85"/>
        <v>GRP</v>
      </c>
      <c r="C594" t="s">
        <v>219</v>
      </c>
      <c r="D594" s="12" t="s">
        <v>1034</v>
      </c>
      <c r="E594">
        <f t="shared" ca="1" si="86"/>
        <v>0</v>
      </c>
      <c r="H594" t="str">
        <f t="shared" ca="1" si="87"/>
        <v>'NEO GRP '!</v>
      </c>
      <c r="I594" t="str">
        <f t="shared" ca="1" si="91"/>
        <v>'NEO GRP '!</v>
      </c>
      <c r="J594">
        <f t="shared" ca="1" si="88"/>
        <v>0</v>
      </c>
      <c r="K594">
        <f t="shared" ca="1" si="88"/>
        <v>0</v>
      </c>
      <c r="L594">
        <f t="shared" ca="1" si="88"/>
        <v>0</v>
      </c>
      <c r="M594">
        <f t="shared" ca="1" si="88"/>
        <v>0</v>
      </c>
      <c r="N594">
        <f t="shared" ca="1" si="88"/>
        <v>0</v>
      </c>
      <c r="O594" t="str">
        <f t="shared" ca="1" si="89"/>
        <v>d:Z</v>
      </c>
      <c r="P594" t="str">
        <f t="shared" ca="1" si="90"/>
        <v>d9:Z9</v>
      </c>
    </row>
    <row r="595" spans="1:16">
      <c r="A595" t="str">
        <f t="shared" si="84"/>
        <v>02</v>
      </c>
      <c r="B595" t="str">
        <f t="shared" ca="1" si="85"/>
        <v>GRP</v>
      </c>
      <c r="C595" t="s">
        <v>219</v>
      </c>
      <c r="D595" s="12" t="s">
        <v>1035</v>
      </c>
      <c r="E595">
        <f t="shared" ca="1" si="86"/>
        <v>0</v>
      </c>
      <c r="H595" t="str">
        <f t="shared" ca="1" si="87"/>
        <v>'NEO GRP '!</v>
      </c>
      <c r="I595" t="str">
        <f t="shared" ca="1" si="91"/>
        <v>'NEO GRP '!</v>
      </c>
      <c r="J595">
        <f t="shared" ca="1" si="88"/>
        <v>0</v>
      </c>
      <c r="K595">
        <f t="shared" ca="1" si="88"/>
        <v>0</v>
      </c>
      <c r="L595">
        <f t="shared" ca="1" si="88"/>
        <v>0</v>
      </c>
      <c r="M595">
        <f t="shared" ca="1" si="88"/>
        <v>0</v>
      </c>
      <c r="N595">
        <f t="shared" ca="1" si="88"/>
        <v>0</v>
      </c>
      <c r="O595" t="str">
        <f t="shared" ca="1" si="89"/>
        <v>d:Z</v>
      </c>
      <c r="P595" t="str">
        <f t="shared" ca="1" si="90"/>
        <v>d9:Z9</v>
      </c>
    </row>
    <row r="596" spans="1:16">
      <c r="A596" t="str">
        <f t="shared" si="84"/>
        <v>03</v>
      </c>
      <c r="B596" t="str">
        <f t="shared" ca="1" si="85"/>
        <v>GRP</v>
      </c>
      <c r="C596" t="s">
        <v>219</v>
      </c>
      <c r="D596" s="12" t="s">
        <v>1036</v>
      </c>
      <c r="E596">
        <f t="shared" ca="1" si="86"/>
        <v>0</v>
      </c>
      <c r="H596" t="str">
        <f t="shared" ca="1" si="87"/>
        <v>'NEO GRP '!</v>
      </c>
      <c r="I596" t="str">
        <f t="shared" ca="1" si="91"/>
        <v>'NEO GRP '!</v>
      </c>
      <c r="J596">
        <f t="shared" ca="1" si="88"/>
        <v>0</v>
      </c>
      <c r="K596">
        <f t="shared" ca="1" si="88"/>
        <v>0</v>
      </c>
      <c r="L596">
        <f t="shared" ca="1" si="88"/>
        <v>0</v>
      </c>
      <c r="M596">
        <f t="shared" ca="1" si="88"/>
        <v>0</v>
      </c>
      <c r="N596">
        <f t="shared" ca="1" si="88"/>
        <v>0</v>
      </c>
      <c r="O596" t="str">
        <f t="shared" ca="1" si="89"/>
        <v>d:Z</v>
      </c>
      <c r="P596" t="str">
        <f t="shared" ca="1" si="90"/>
        <v>d9:Z9</v>
      </c>
    </row>
    <row r="597" spans="1:16">
      <c r="A597" t="str">
        <f t="shared" si="84"/>
        <v>04</v>
      </c>
      <c r="B597" t="str">
        <f t="shared" ca="1" si="85"/>
        <v>GRP</v>
      </c>
      <c r="C597" t="s">
        <v>219</v>
      </c>
      <c r="D597" s="12" t="s">
        <v>1037</v>
      </c>
      <c r="E597">
        <f t="shared" ca="1" si="86"/>
        <v>0</v>
      </c>
      <c r="H597" t="str">
        <f t="shared" ca="1" si="87"/>
        <v>'NEO GRP '!</v>
      </c>
      <c r="I597" t="str">
        <f t="shared" ca="1" si="91"/>
        <v>'NEO GRP '!</v>
      </c>
      <c r="J597">
        <f t="shared" ca="1" si="88"/>
        <v>0</v>
      </c>
      <c r="K597">
        <f t="shared" ca="1" si="88"/>
        <v>0</v>
      </c>
      <c r="L597">
        <f t="shared" ca="1" si="88"/>
        <v>0</v>
      </c>
      <c r="M597">
        <f t="shared" ca="1" si="88"/>
        <v>0</v>
      </c>
      <c r="N597">
        <f t="shared" ca="1" si="88"/>
        <v>0</v>
      </c>
      <c r="O597" t="str">
        <f t="shared" ca="1" si="89"/>
        <v>d:Z</v>
      </c>
      <c r="P597" t="str">
        <f t="shared" ca="1" si="90"/>
        <v>d9:Z9</v>
      </c>
    </row>
    <row r="598" spans="1:16">
      <c r="A598" t="str">
        <f t="shared" si="84"/>
        <v>05</v>
      </c>
      <c r="B598" t="str">
        <f t="shared" ca="1" si="85"/>
        <v>GRP</v>
      </c>
      <c r="C598" t="s">
        <v>219</v>
      </c>
      <c r="D598" s="12" t="s">
        <v>1038</v>
      </c>
      <c r="E598">
        <f t="shared" ca="1" si="86"/>
        <v>0</v>
      </c>
      <c r="H598" t="str">
        <f t="shared" ca="1" si="87"/>
        <v>'NEO GRP '!</v>
      </c>
      <c r="I598" t="str">
        <f t="shared" ca="1" si="91"/>
        <v>'NEO GRP '!</v>
      </c>
      <c r="J598">
        <f t="shared" ca="1" si="88"/>
        <v>0</v>
      </c>
      <c r="K598">
        <f t="shared" ca="1" si="88"/>
        <v>0</v>
      </c>
      <c r="L598">
        <f t="shared" ca="1" si="88"/>
        <v>0</v>
      </c>
      <c r="M598">
        <f t="shared" ca="1" si="88"/>
        <v>0</v>
      </c>
      <c r="N598">
        <f t="shared" ca="1" si="88"/>
        <v>0</v>
      </c>
      <c r="O598" t="str">
        <f t="shared" ca="1" si="89"/>
        <v>d:Z</v>
      </c>
      <c r="P598" t="str">
        <f t="shared" ca="1" si="90"/>
        <v>d9:Z9</v>
      </c>
    </row>
    <row r="599" spans="1:16">
      <c r="A599" t="str">
        <f t="shared" si="84"/>
        <v>06</v>
      </c>
      <c r="B599" t="str">
        <f t="shared" ca="1" si="85"/>
        <v>GRP</v>
      </c>
      <c r="C599" t="s">
        <v>219</v>
      </c>
      <c r="D599" s="12" t="s">
        <v>1039</v>
      </c>
      <c r="E599">
        <f t="shared" ca="1" si="86"/>
        <v>0</v>
      </c>
      <c r="H599" t="str">
        <f t="shared" ca="1" si="87"/>
        <v>'NEO GRP '!</v>
      </c>
      <c r="I599" t="str">
        <f t="shared" ca="1" si="91"/>
        <v>'NEO GRP '!</v>
      </c>
      <c r="J599">
        <f t="shared" ca="1" si="88"/>
        <v>0</v>
      </c>
      <c r="K599">
        <f t="shared" ca="1" si="88"/>
        <v>0</v>
      </c>
      <c r="L599">
        <f t="shared" ca="1" si="88"/>
        <v>0</v>
      </c>
      <c r="M599">
        <f t="shared" ca="1" si="88"/>
        <v>0</v>
      </c>
      <c r="N599">
        <f t="shared" ca="1" si="88"/>
        <v>0</v>
      </c>
      <c r="O599" t="str">
        <f t="shared" ca="1" si="89"/>
        <v>d:Z</v>
      </c>
      <c r="P599" t="str">
        <f t="shared" ca="1" si="90"/>
        <v>d9:Z9</v>
      </c>
    </row>
    <row r="600" spans="1:16">
      <c r="A600" t="str">
        <f t="shared" si="84"/>
        <v>07</v>
      </c>
      <c r="B600" t="str">
        <f t="shared" ca="1" si="85"/>
        <v>GRP</v>
      </c>
      <c r="C600" t="s">
        <v>219</v>
      </c>
      <c r="D600" s="12" t="s">
        <v>1040</v>
      </c>
      <c r="E600">
        <f t="shared" ca="1" si="86"/>
        <v>0</v>
      </c>
      <c r="H600" t="str">
        <f t="shared" ca="1" si="87"/>
        <v>'NEO GRP '!</v>
      </c>
      <c r="I600" t="str">
        <f t="shared" ca="1" si="91"/>
        <v>'NEO GRP '!</v>
      </c>
      <c r="J600">
        <f t="shared" ca="1" si="88"/>
        <v>0</v>
      </c>
      <c r="K600">
        <f t="shared" ca="1" si="88"/>
        <v>0</v>
      </c>
      <c r="L600">
        <f t="shared" ca="1" si="88"/>
        <v>0</v>
      </c>
      <c r="M600">
        <f t="shared" ca="1" si="88"/>
        <v>0</v>
      </c>
      <c r="N600">
        <f t="shared" ca="1" si="88"/>
        <v>0</v>
      </c>
      <c r="O600" t="str">
        <f t="shared" ca="1" si="89"/>
        <v>d:Z</v>
      </c>
      <c r="P600" t="str">
        <f t="shared" ca="1" si="90"/>
        <v>d9:Z9</v>
      </c>
    </row>
    <row r="601" spans="1:16">
      <c r="A601" t="str">
        <f t="shared" si="84"/>
        <v>08</v>
      </c>
      <c r="B601" t="str">
        <f t="shared" ca="1" si="85"/>
        <v>GRP</v>
      </c>
      <c r="C601" t="s">
        <v>219</v>
      </c>
      <c r="D601" s="12" t="s">
        <v>1041</v>
      </c>
      <c r="E601">
        <f t="shared" ca="1" si="86"/>
        <v>0</v>
      </c>
      <c r="H601" t="str">
        <f t="shared" ca="1" si="87"/>
        <v>'NEO GRP '!</v>
      </c>
      <c r="I601" t="str">
        <f t="shared" ca="1" si="91"/>
        <v>'NEO GRP '!</v>
      </c>
      <c r="J601">
        <f t="shared" ca="1" si="88"/>
        <v>0</v>
      </c>
      <c r="K601">
        <f t="shared" ca="1" si="88"/>
        <v>0</v>
      </c>
      <c r="L601">
        <f t="shared" ca="1" si="88"/>
        <v>0</v>
      </c>
      <c r="M601">
        <f t="shared" ca="1" si="88"/>
        <v>0</v>
      </c>
      <c r="N601">
        <f t="shared" ca="1" si="88"/>
        <v>0</v>
      </c>
      <c r="O601" t="str">
        <f t="shared" ca="1" si="89"/>
        <v>d:Z</v>
      </c>
      <c r="P601" t="str">
        <f t="shared" ca="1" si="90"/>
        <v>d9:Z9</v>
      </c>
    </row>
    <row r="602" spans="1:16">
      <c r="A602" t="str">
        <f t="shared" si="84"/>
        <v>09</v>
      </c>
      <c r="B602" t="str">
        <f t="shared" ca="1" si="85"/>
        <v>GRP</v>
      </c>
      <c r="C602" t="s">
        <v>219</v>
      </c>
      <c r="D602" s="12" t="s">
        <v>1042</v>
      </c>
      <c r="E602">
        <f t="shared" ca="1" si="86"/>
        <v>0</v>
      </c>
      <c r="H602" t="str">
        <f t="shared" ca="1" si="87"/>
        <v>'NEO GRP '!</v>
      </c>
      <c r="I602" t="str">
        <f t="shared" ca="1" si="91"/>
        <v>'NEO GRP '!</v>
      </c>
      <c r="J602">
        <f t="shared" ca="1" si="88"/>
        <v>0</v>
      </c>
      <c r="K602">
        <f t="shared" ca="1" si="88"/>
        <v>0</v>
      </c>
      <c r="L602">
        <f t="shared" ca="1" si="88"/>
        <v>0</v>
      </c>
      <c r="M602">
        <f t="shared" ca="1" si="88"/>
        <v>0</v>
      </c>
      <c r="N602">
        <f t="shared" ca="1" si="88"/>
        <v>0</v>
      </c>
      <c r="O602" t="str">
        <f t="shared" ca="1" si="89"/>
        <v>d:Z</v>
      </c>
      <c r="P602" t="str">
        <f t="shared" ca="1" si="90"/>
        <v>d9:Z9</v>
      </c>
    </row>
    <row r="603" spans="1:16">
      <c r="A603" t="str">
        <f t="shared" si="84"/>
        <v>10</v>
      </c>
      <c r="B603" t="str">
        <f t="shared" ca="1" si="85"/>
        <v>GRP</v>
      </c>
      <c r="C603" t="s">
        <v>219</v>
      </c>
      <c r="D603" s="12" t="s">
        <v>1043</v>
      </c>
      <c r="E603">
        <f t="shared" ca="1" si="86"/>
        <v>0</v>
      </c>
      <c r="H603" t="str">
        <f t="shared" ca="1" si="87"/>
        <v>'NEO GRP '!</v>
      </c>
      <c r="I603" t="str">
        <f t="shared" ca="1" si="91"/>
        <v>'NEO GRP '!</v>
      </c>
      <c r="J603">
        <f t="shared" ca="1" si="88"/>
        <v>0</v>
      </c>
      <c r="K603">
        <f t="shared" ca="1" si="88"/>
        <v>0</v>
      </c>
      <c r="L603">
        <f t="shared" ca="1" si="88"/>
        <v>0</v>
      </c>
      <c r="M603">
        <f t="shared" ca="1" si="88"/>
        <v>0</v>
      </c>
      <c r="N603">
        <f t="shared" ca="1" si="88"/>
        <v>0</v>
      </c>
      <c r="O603" t="str">
        <f t="shared" ca="1" si="89"/>
        <v>d:Z</v>
      </c>
      <c r="P603" t="str">
        <f t="shared" ca="1" si="90"/>
        <v>d9:Z9</v>
      </c>
    </row>
    <row r="604" spans="1:16">
      <c r="A604" t="str">
        <f t="shared" si="84"/>
        <v>11</v>
      </c>
      <c r="B604" t="str">
        <f t="shared" ca="1" si="85"/>
        <v>GRP</v>
      </c>
      <c r="C604" t="s">
        <v>219</v>
      </c>
      <c r="D604" s="12" t="s">
        <v>1044</v>
      </c>
      <c r="E604">
        <f t="shared" ca="1" si="86"/>
        <v>0</v>
      </c>
      <c r="H604" t="str">
        <f t="shared" ca="1" si="87"/>
        <v>'NEO GRP '!</v>
      </c>
      <c r="I604" t="str">
        <f t="shared" ca="1" si="91"/>
        <v>'NEO GRP '!</v>
      </c>
      <c r="J604">
        <f t="shared" ca="1" si="88"/>
        <v>0</v>
      </c>
      <c r="K604">
        <f t="shared" ca="1" si="88"/>
        <v>0</v>
      </c>
      <c r="L604">
        <f t="shared" ca="1" si="88"/>
        <v>0</v>
      </c>
      <c r="M604">
        <f t="shared" ca="1" si="88"/>
        <v>0</v>
      </c>
      <c r="N604">
        <f t="shared" ca="1" si="88"/>
        <v>0</v>
      </c>
      <c r="O604" t="str">
        <f t="shared" ca="1" si="89"/>
        <v>d:Z</v>
      </c>
      <c r="P604" t="str">
        <f t="shared" ca="1" si="90"/>
        <v>d9:Z9</v>
      </c>
    </row>
    <row r="605" spans="1:16">
      <c r="A605" t="str">
        <f t="shared" si="84"/>
        <v>12</v>
      </c>
      <c r="B605" t="str">
        <f t="shared" ca="1" si="85"/>
        <v>GRP</v>
      </c>
      <c r="C605" t="s">
        <v>219</v>
      </c>
      <c r="D605" s="12" t="s">
        <v>1045</v>
      </c>
      <c r="E605">
        <f t="shared" ca="1" si="86"/>
        <v>0</v>
      </c>
      <c r="H605" t="str">
        <f t="shared" ca="1" si="87"/>
        <v>'NEO GRP '!</v>
      </c>
      <c r="I605" t="str">
        <f t="shared" ca="1" si="91"/>
        <v>'NEO GRP '!</v>
      </c>
      <c r="J605">
        <f t="shared" ca="1" si="88"/>
        <v>0</v>
      </c>
      <c r="K605">
        <f t="shared" ca="1" si="88"/>
        <v>0</v>
      </c>
      <c r="L605">
        <f t="shared" ca="1" si="88"/>
        <v>0</v>
      </c>
      <c r="M605">
        <f t="shared" ca="1" si="88"/>
        <v>0</v>
      </c>
      <c r="N605">
        <f t="shared" ca="1" si="88"/>
        <v>0</v>
      </c>
      <c r="O605" t="str">
        <f t="shared" ca="1" si="89"/>
        <v>d:Z</v>
      </c>
      <c r="P605" t="str">
        <f t="shared" ca="1" si="90"/>
        <v>d9:Z9</v>
      </c>
    </row>
    <row r="606" spans="1:16">
      <c r="A606" t="str">
        <f t="shared" si="84"/>
        <v>13</v>
      </c>
      <c r="B606" t="str">
        <f t="shared" ca="1" si="85"/>
        <v>GRP</v>
      </c>
      <c r="C606" t="s">
        <v>219</v>
      </c>
      <c r="D606" s="12" t="s">
        <v>1046</v>
      </c>
      <c r="E606">
        <f t="shared" ca="1" si="86"/>
        <v>0</v>
      </c>
      <c r="H606" t="str">
        <f t="shared" ca="1" si="87"/>
        <v>'NEO GRP '!</v>
      </c>
      <c r="I606" t="str">
        <f t="shared" ca="1" si="91"/>
        <v>'NEO GRP '!</v>
      </c>
      <c r="J606">
        <f t="shared" ca="1" si="88"/>
        <v>0</v>
      </c>
      <c r="K606">
        <f t="shared" ca="1" si="88"/>
        <v>0</v>
      </c>
      <c r="L606">
        <f t="shared" ca="1" si="88"/>
        <v>0</v>
      </c>
      <c r="M606">
        <f t="shared" ca="1" si="88"/>
        <v>0</v>
      </c>
      <c r="N606">
        <f t="shared" ca="1" si="88"/>
        <v>0</v>
      </c>
      <c r="O606" t="str">
        <f t="shared" ca="1" si="89"/>
        <v>d:Z</v>
      </c>
      <c r="P606" t="str">
        <f t="shared" ca="1" si="90"/>
        <v>d9:Z9</v>
      </c>
    </row>
    <row r="607" spans="1:16">
      <c r="A607" t="str">
        <f t="shared" si="84"/>
        <v>100</v>
      </c>
      <c r="B607" t="str">
        <f t="shared" ca="1" si="85"/>
        <v>GRP</v>
      </c>
      <c r="C607" t="s">
        <v>219</v>
      </c>
      <c r="D607" s="12" t="s">
        <v>1047</v>
      </c>
      <c r="E607">
        <f t="shared" ca="1" si="86"/>
        <v>0</v>
      </c>
      <c r="H607" t="str">
        <f t="shared" ca="1" si="87"/>
        <v>'NEO GRP '!</v>
      </c>
      <c r="I607" t="str">
        <f t="shared" ca="1" si="91"/>
        <v>'NEO GRP '!</v>
      </c>
      <c r="J607">
        <f t="shared" ca="1" si="88"/>
        <v>0</v>
      </c>
      <c r="K607">
        <f t="shared" ca="1" si="88"/>
        <v>0</v>
      </c>
      <c r="L607">
        <f t="shared" ca="1" si="88"/>
        <v>0</v>
      </c>
      <c r="M607">
        <f t="shared" ca="1" si="88"/>
        <v>0</v>
      </c>
      <c r="N607">
        <f t="shared" ca="1" si="88"/>
        <v>0</v>
      </c>
      <c r="O607" t="str">
        <f t="shared" ca="1" si="89"/>
        <v>d:Z</v>
      </c>
      <c r="P607" t="str">
        <f t="shared" ca="1" si="90"/>
        <v>d9:Z9</v>
      </c>
    </row>
    <row r="608" spans="1:16">
      <c r="A608" t="str">
        <f t="shared" si="84"/>
        <v>01</v>
      </c>
      <c r="B608" t="str">
        <f t="shared" ca="1" si="85"/>
        <v>GRP</v>
      </c>
      <c r="C608" t="s">
        <v>220</v>
      </c>
      <c r="D608" s="12" t="s">
        <v>1048</v>
      </c>
      <c r="E608">
        <f t="shared" ca="1" si="86"/>
        <v>0</v>
      </c>
      <c r="H608" t="str">
        <f t="shared" ca="1" si="87"/>
        <v>'NEO GRP '!</v>
      </c>
      <c r="I608" t="str">
        <f t="shared" ca="1" si="91"/>
        <v>'NEO GRP '!</v>
      </c>
      <c r="J608">
        <f t="shared" ca="1" si="88"/>
        <v>0</v>
      </c>
      <c r="K608">
        <f t="shared" ca="1" si="88"/>
        <v>0</v>
      </c>
      <c r="L608">
        <f t="shared" ca="1" si="88"/>
        <v>0</v>
      </c>
      <c r="M608">
        <f t="shared" ca="1" si="88"/>
        <v>0</v>
      </c>
      <c r="N608">
        <f t="shared" ca="1" si="88"/>
        <v>0</v>
      </c>
      <c r="O608" t="str">
        <f t="shared" ca="1" si="89"/>
        <v>d:Z</v>
      </c>
      <c r="P608" t="str">
        <f t="shared" ca="1" si="90"/>
        <v>d9:Z9</v>
      </c>
    </row>
    <row r="609" spans="1:16">
      <c r="A609" t="str">
        <f t="shared" si="84"/>
        <v>02</v>
      </c>
      <c r="B609" t="str">
        <f t="shared" ca="1" si="85"/>
        <v>GRP</v>
      </c>
      <c r="C609" t="s">
        <v>220</v>
      </c>
      <c r="D609" s="12" t="s">
        <v>1049</v>
      </c>
      <c r="E609">
        <f t="shared" ca="1" si="86"/>
        <v>0</v>
      </c>
      <c r="H609" t="str">
        <f t="shared" ca="1" si="87"/>
        <v>'NEO GRP '!</v>
      </c>
      <c r="I609" t="str">
        <f t="shared" ca="1" si="91"/>
        <v>'NEO GRP '!</v>
      </c>
      <c r="J609">
        <f t="shared" ca="1" si="88"/>
        <v>0</v>
      </c>
      <c r="K609">
        <f t="shared" ca="1" si="88"/>
        <v>0</v>
      </c>
      <c r="L609">
        <f t="shared" ca="1" si="88"/>
        <v>0</v>
      </c>
      <c r="M609">
        <f t="shared" ca="1" si="88"/>
        <v>0</v>
      </c>
      <c r="N609">
        <f t="shared" ca="1" si="88"/>
        <v>0</v>
      </c>
      <c r="O609" t="str">
        <f t="shared" ca="1" si="89"/>
        <v>d:Z</v>
      </c>
      <c r="P609" t="str">
        <f t="shared" ca="1" si="90"/>
        <v>d9:Z9</v>
      </c>
    </row>
    <row r="610" spans="1:16">
      <c r="A610" t="str">
        <f t="shared" si="84"/>
        <v>03</v>
      </c>
      <c r="B610" t="str">
        <f t="shared" ca="1" si="85"/>
        <v>GRP</v>
      </c>
      <c r="C610" t="s">
        <v>220</v>
      </c>
      <c r="D610" s="12" t="s">
        <v>1050</v>
      </c>
      <c r="E610">
        <f t="shared" ca="1" si="86"/>
        <v>0</v>
      </c>
      <c r="H610" t="str">
        <f t="shared" ca="1" si="87"/>
        <v>'NEO GRP '!</v>
      </c>
      <c r="I610" t="str">
        <f t="shared" ca="1" si="91"/>
        <v>'NEO GRP '!</v>
      </c>
      <c r="J610">
        <f t="shared" ca="1" si="88"/>
        <v>0</v>
      </c>
      <c r="K610">
        <f t="shared" ca="1" si="88"/>
        <v>0</v>
      </c>
      <c r="L610">
        <f t="shared" ca="1" si="88"/>
        <v>0</v>
      </c>
      <c r="M610">
        <f t="shared" ca="1" si="88"/>
        <v>0</v>
      </c>
      <c r="N610">
        <f t="shared" ca="1" si="88"/>
        <v>0</v>
      </c>
      <c r="O610" t="str">
        <f t="shared" ca="1" si="89"/>
        <v>d:Z</v>
      </c>
      <c r="P610" t="str">
        <f t="shared" ca="1" si="90"/>
        <v>d9:Z9</v>
      </c>
    </row>
    <row r="611" spans="1:16">
      <c r="A611" t="str">
        <f t="shared" si="84"/>
        <v>04</v>
      </c>
      <c r="B611" t="str">
        <f t="shared" ca="1" si="85"/>
        <v>GRP</v>
      </c>
      <c r="C611" t="s">
        <v>220</v>
      </c>
      <c r="D611" s="12" t="s">
        <v>1051</v>
      </c>
      <c r="E611">
        <f t="shared" ca="1" si="86"/>
        <v>0</v>
      </c>
      <c r="H611" t="str">
        <f t="shared" ca="1" si="87"/>
        <v>'NEO GRP '!</v>
      </c>
      <c r="I611" t="str">
        <f t="shared" ca="1" si="91"/>
        <v>'NEO GRP '!</v>
      </c>
      <c r="J611">
        <f t="shared" ca="1" si="88"/>
        <v>0</v>
      </c>
      <c r="K611">
        <f t="shared" ca="1" si="88"/>
        <v>0</v>
      </c>
      <c r="L611">
        <f t="shared" ca="1" si="88"/>
        <v>0</v>
      </c>
      <c r="M611">
        <f t="shared" ca="1" si="88"/>
        <v>0</v>
      </c>
      <c r="N611">
        <f t="shared" ca="1" si="88"/>
        <v>0</v>
      </c>
      <c r="O611" t="str">
        <f t="shared" ca="1" si="89"/>
        <v>d:Z</v>
      </c>
      <c r="P611" t="str">
        <f t="shared" ca="1" si="90"/>
        <v>d9:Z9</v>
      </c>
    </row>
    <row r="612" spans="1:16">
      <c r="A612" t="str">
        <f t="shared" si="84"/>
        <v>05</v>
      </c>
      <c r="B612" t="str">
        <f t="shared" ca="1" si="85"/>
        <v>GRP</v>
      </c>
      <c r="C612" t="s">
        <v>220</v>
      </c>
      <c r="D612" s="12" t="s">
        <v>1052</v>
      </c>
      <c r="E612">
        <f t="shared" ca="1" si="86"/>
        <v>0</v>
      </c>
      <c r="H612" t="str">
        <f t="shared" ca="1" si="87"/>
        <v>'NEO GRP '!</v>
      </c>
      <c r="I612" t="str">
        <f t="shared" ca="1" si="91"/>
        <v>'NEO GRP '!</v>
      </c>
      <c r="J612">
        <f t="shared" ca="1" si="88"/>
        <v>0</v>
      </c>
      <c r="K612">
        <f t="shared" ca="1" si="88"/>
        <v>0</v>
      </c>
      <c r="L612">
        <f t="shared" ca="1" si="88"/>
        <v>0</v>
      </c>
      <c r="M612">
        <f t="shared" ca="1" si="88"/>
        <v>0</v>
      </c>
      <c r="N612">
        <f t="shared" ca="1" si="88"/>
        <v>0</v>
      </c>
      <c r="O612" t="str">
        <f t="shared" ca="1" si="89"/>
        <v>d:Z</v>
      </c>
      <c r="P612" t="str">
        <f t="shared" ca="1" si="90"/>
        <v>d9:Z9</v>
      </c>
    </row>
    <row r="613" spans="1:16">
      <c r="A613" t="str">
        <f t="shared" si="84"/>
        <v>06</v>
      </c>
      <c r="B613" t="str">
        <f t="shared" ca="1" si="85"/>
        <v>GRP</v>
      </c>
      <c r="C613" t="s">
        <v>220</v>
      </c>
      <c r="D613" s="12" t="s">
        <v>1053</v>
      </c>
      <c r="E613">
        <f t="shared" ca="1" si="86"/>
        <v>0</v>
      </c>
      <c r="H613" t="str">
        <f t="shared" ca="1" si="87"/>
        <v>'NEO GRP '!</v>
      </c>
      <c r="I613" t="str">
        <f t="shared" ca="1" si="91"/>
        <v>'NEO GRP '!</v>
      </c>
      <c r="J613">
        <f t="shared" ca="1" si="88"/>
        <v>0</v>
      </c>
      <c r="K613">
        <f t="shared" ca="1" si="88"/>
        <v>0</v>
      </c>
      <c r="L613">
        <f t="shared" ca="1" si="88"/>
        <v>0</v>
      </c>
      <c r="M613">
        <f t="shared" ca="1" si="88"/>
        <v>0</v>
      </c>
      <c r="N613">
        <f t="shared" ca="1" si="88"/>
        <v>0</v>
      </c>
      <c r="O613" t="str">
        <f t="shared" ca="1" si="89"/>
        <v>d:Z</v>
      </c>
      <c r="P613" t="str">
        <f t="shared" ca="1" si="90"/>
        <v>d9:Z9</v>
      </c>
    </row>
    <row r="614" spans="1:16" ht="15" customHeight="1">
      <c r="A614" t="str">
        <f t="shared" si="84"/>
        <v>07</v>
      </c>
      <c r="B614" t="str">
        <f t="shared" ca="1" si="85"/>
        <v>GRP</v>
      </c>
      <c r="C614" t="s">
        <v>220</v>
      </c>
      <c r="D614" s="12" t="s">
        <v>1054</v>
      </c>
      <c r="E614">
        <f t="shared" ca="1" si="86"/>
        <v>0</v>
      </c>
      <c r="H614" t="str">
        <f t="shared" ca="1" si="87"/>
        <v>'NEO GRP '!</v>
      </c>
      <c r="I614" t="str">
        <f t="shared" ca="1" si="91"/>
        <v>'NEO GRP '!</v>
      </c>
      <c r="J614">
        <f t="shared" ca="1" si="88"/>
        <v>0</v>
      </c>
      <c r="K614">
        <f t="shared" ca="1" si="88"/>
        <v>0</v>
      </c>
      <c r="L614">
        <f t="shared" ca="1" si="88"/>
        <v>0</v>
      </c>
      <c r="M614">
        <f t="shared" ca="1" si="88"/>
        <v>0</v>
      </c>
      <c r="N614">
        <f t="shared" ca="1" si="88"/>
        <v>0</v>
      </c>
      <c r="O614" t="str">
        <f t="shared" ca="1" si="89"/>
        <v>d:Z</v>
      </c>
      <c r="P614" t="str">
        <f t="shared" ca="1" si="90"/>
        <v>d9:Z9</v>
      </c>
    </row>
    <row r="615" spans="1:16">
      <c r="A615" t="str">
        <f t="shared" si="84"/>
        <v>08</v>
      </c>
      <c r="B615" t="str">
        <f t="shared" ca="1" si="85"/>
        <v>GRP</v>
      </c>
      <c r="C615" t="s">
        <v>220</v>
      </c>
      <c r="D615" t="s">
        <v>1055</v>
      </c>
      <c r="E615">
        <f t="shared" ca="1" si="86"/>
        <v>0</v>
      </c>
      <c r="H615" t="str">
        <f t="shared" ca="1" si="87"/>
        <v>'NEO GRP '!</v>
      </c>
      <c r="I615" t="str">
        <f t="shared" ca="1" si="91"/>
        <v>'NEO GRP '!</v>
      </c>
      <c r="J615">
        <f t="shared" ca="1" si="88"/>
        <v>0</v>
      </c>
      <c r="K615">
        <f t="shared" ca="1" si="88"/>
        <v>0</v>
      </c>
      <c r="L615">
        <f t="shared" ca="1" si="88"/>
        <v>0</v>
      </c>
      <c r="M615">
        <f t="shared" ca="1" si="88"/>
        <v>0</v>
      </c>
      <c r="N615">
        <f t="shared" ca="1" si="88"/>
        <v>0</v>
      </c>
      <c r="O615" t="str">
        <f t="shared" ca="1" si="89"/>
        <v>d:Z</v>
      </c>
      <c r="P615" t="str">
        <f t="shared" ca="1" si="90"/>
        <v>d9:Z9</v>
      </c>
    </row>
    <row r="616" spans="1:16">
      <c r="A616" t="str">
        <f t="shared" si="84"/>
        <v>09</v>
      </c>
      <c r="B616" t="str">
        <f t="shared" ca="1" si="85"/>
        <v>GRP</v>
      </c>
      <c r="C616" t="s">
        <v>220</v>
      </c>
      <c r="D616" t="s">
        <v>1056</v>
      </c>
      <c r="E616">
        <f t="shared" ca="1" si="86"/>
        <v>0</v>
      </c>
      <c r="H616" t="str">
        <f t="shared" ca="1" si="87"/>
        <v>'NEO GRP '!</v>
      </c>
      <c r="I616" t="str">
        <f t="shared" ca="1" si="91"/>
        <v>'NEO GRP '!</v>
      </c>
      <c r="J616">
        <f t="shared" ca="1" si="88"/>
        <v>0</v>
      </c>
      <c r="K616">
        <f t="shared" ca="1" si="88"/>
        <v>0</v>
      </c>
      <c r="L616">
        <f t="shared" ca="1" si="88"/>
        <v>0</v>
      </c>
      <c r="M616">
        <f t="shared" ca="1" si="88"/>
        <v>0</v>
      </c>
      <c r="N616">
        <f t="shared" ca="1" si="88"/>
        <v>0</v>
      </c>
      <c r="O616" t="str">
        <f t="shared" ca="1" si="89"/>
        <v>d:Z</v>
      </c>
      <c r="P616" t="str">
        <f t="shared" ca="1" si="90"/>
        <v>d9:Z9</v>
      </c>
    </row>
    <row r="617" spans="1:16">
      <c r="A617" t="str">
        <f t="shared" si="84"/>
        <v>10</v>
      </c>
      <c r="B617" t="str">
        <f t="shared" ca="1" si="85"/>
        <v>GRP</v>
      </c>
      <c r="C617" t="s">
        <v>220</v>
      </c>
      <c r="D617" t="s">
        <v>1057</v>
      </c>
      <c r="E617">
        <f t="shared" ca="1" si="86"/>
        <v>0</v>
      </c>
      <c r="H617" t="str">
        <f t="shared" ca="1" si="87"/>
        <v>'NEO GRP '!</v>
      </c>
      <c r="I617" t="str">
        <f t="shared" ca="1" si="91"/>
        <v>'NEO GRP '!</v>
      </c>
      <c r="J617">
        <f t="shared" ca="1" si="88"/>
        <v>0</v>
      </c>
      <c r="K617">
        <f t="shared" ca="1" si="88"/>
        <v>0</v>
      </c>
      <c r="L617">
        <f t="shared" ca="1" si="88"/>
        <v>0</v>
      </c>
      <c r="M617">
        <f t="shared" ca="1" si="88"/>
        <v>0</v>
      </c>
      <c r="N617">
        <f t="shared" ca="1" si="88"/>
        <v>0</v>
      </c>
      <c r="O617" t="str">
        <f t="shared" ca="1" si="89"/>
        <v>d:Z</v>
      </c>
      <c r="P617" t="str">
        <f t="shared" ca="1" si="90"/>
        <v>d9:Z9</v>
      </c>
    </row>
    <row r="618" spans="1:16">
      <c r="A618" t="str">
        <f t="shared" si="84"/>
        <v>11</v>
      </c>
      <c r="B618" t="str">
        <f t="shared" ca="1" si="85"/>
        <v>GRP</v>
      </c>
      <c r="C618" t="s">
        <v>220</v>
      </c>
      <c r="D618" t="s">
        <v>1058</v>
      </c>
      <c r="E618">
        <f t="shared" ca="1" si="86"/>
        <v>0</v>
      </c>
      <c r="H618" t="str">
        <f t="shared" ca="1" si="87"/>
        <v>'NEO GRP '!</v>
      </c>
      <c r="I618" t="str">
        <f t="shared" ca="1" si="91"/>
        <v>'NEO GRP '!</v>
      </c>
      <c r="J618">
        <f t="shared" ca="1" si="88"/>
        <v>0</v>
      </c>
      <c r="K618">
        <f t="shared" ca="1" si="88"/>
        <v>0</v>
      </c>
      <c r="L618">
        <f t="shared" ca="1" si="88"/>
        <v>0</v>
      </c>
      <c r="M618">
        <f t="shared" ca="1" si="88"/>
        <v>0</v>
      </c>
      <c r="N618">
        <f t="shared" ca="1" si="88"/>
        <v>0</v>
      </c>
      <c r="O618" t="str">
        <f t="shared" ca="1" si="89"/>
        <v>d:Z</v>
      </c>
      <c r="P618" t="str">
        <f t="shared" ca="1" si="90"/>
        <v>d9:Z9</v>
      </c>
    </row>
    <row r="619" spans="1:16">
      <c r="A619" t="str">
        <f t="shared" si="84"/>
        <v>12</v>
      </c>
      <c r="B619" t="str">
        <f t="shared" ca="1" si="85"/>
        <v>GRP</v>
      </c>
      <c r="C619" t="s">
        <v>220</v>
      </c>
      <c r="D619" t="s">
        <v>1059</v>
      </c>
      <c r="E619">
        <f t="shared" ca="1" si="86"/>
        <v>0</v>
      </c>
      <c r="H619" t="str">
        <f t="shared" ca="1" si="87"/>
        <v>'NEO GRP '!</v>
      </c>
      <c r="I619" t="str">
        <f t="shared" ca="1" si="91"/>
        <v>'NEO GRP '!</v>
      </c>
      <c r="J619">
        <f t="shared" ca="1" si="88"/>
        <v>0</v>
      </c>
      <c r="K619">
        <f t="shared" ca="1" si="88"/>
        <v>0</v>
      </c>
      <c r="L619">
        <f t="shared" ca="1" si="88"/>
        <v>0</v>
      </c>
      <c r="M619">
        <f t="shared" ca="1" si="88"/>
        <v>0</v>
      </c>
      <c r="N619">
        <f t="shared" ca="1" si="88"/>
        <v>0</v>
      </c>
      <c r="O619" t="str">
        <f t="shared" ca="1" si="89"/>
        <v>d:Z</v>
      </c>
      <c r="P619" t="str">
        <f t="shared" ca="1" si="90"/>
        <v>d9:Z9</v>
      </c>
    </row>
    <row r="620" spans="1:16">
      <c r="A620" t="str">
        <f t="shared" si="84"/>
        <v>13</v>
      </c>
      <c r="B620" t="str">
        <f t="shared" ca="1" si="85"/>
        <v>GRP</v>
      </c>
      <c r="C620" t="s">
        <v>220</v>
      </c>
      <c r="D620" t="s">
        <v>1060</v>
      </c>
      <c r="E620">
        <f t="shared" ca="1" si="86"/>
        <v>0</v>
      </c>
      <c r="H620" t="str">
        <f t="shared" ca="1" si="87"/>
        <v>'NEO GRP '!</v>
      </c>
      <c r="I620" t="str">
        <f t="shared" ca="1" si="91"/>
        <v>'NEO GRP '!</v>
      </c>
      <c r="J620">
        <f t="shared" ca="1" si="88"/>
        <v>0</v>
      </c>
      <c r="K620">
        <f t="shared" ca="1" si="88"/>
        <v>0</v>
      </c>
      <c r="L620">
        <f t="shared" ca="1" si="88"/>
        <v>0</v>
      </c>
      <c r="M620">
        <f t="shared" ca="1" si="88"/>
        <v>0</v>
      </c>
      <c r="N620">
        <f t="shared" ca="1" si="88"/>
        <v>0</v>
      </c>
      <c r="O620" t="str">
        <f t="shared" ca="1" si="89"/>
        <v>d:Z</v>
      </c>
      <c r="P620" t="str">
        <f t="shared" ca="1" si="90"/>
        <v>d9:Z9</v>
      </c>
    </row>
    <row r="621" spans="1:16">
      <c r="A621" t="str">
        <f t="shared" si="84"/>
        <v>100</v>
      </c>
      <c r="B621" t="str">
        <f t="shared" ca="1" si="85"/>
        <v>GRP</v>
      </c>
      <c r="C621" t="s">
        <v>220</v>
      </c>
      <c r="D621" t="s">
        <v>1061</v>
      </c>
      <c r="E621">
        <f t="shared" ca="1" si="86"/>
        <v>0</v>
      </c>
      <c r="H621" t="str">
        <f t="shared" ca="1" si="87"/>
        <v>'NEO GRP '!</v>
      </c>
      <c r="I621" t="str">
        <f t="shared" ca="1" si="91"/>
        <v>'NEO GRP '!</v>
      </c>
      <c r="J621">
        <f t="shared" ca="1" si="88"/>
        <v>0</v>
      </c>
      <c r="K621">
        <f t="shared" ca="1" si="88"/>
        <v>0</v>
      </c>
      <c r="L621">
        <f t="shared" ca="1" si="88"/>
        <v>0</v>
      </c>
      <c r="M621">
        <f t="shared" ca="1" si="88"/>
        <v>0</v>
      </c>
      <c r="N621">
        <f t="shared" ca="1" si="88"/>
        <v>0</v>
      </c>
      <c r="O621" t="str">
        <f t="shared" ca="1" si="89"/>
        <v>d:Z</v>
      </c>
      <c r="P621" t="str">
        <f t="shared" ca="1" si="90"/>
        <v>d9:Z9</v>
      </c>
    </row>
    <row r="622" spans="1:16">
      <c r="A622" t="str">
        <f t="shared" si="84"/>
        <v>01</v>
      </c>
      <c r="B622" t="str">
        <f t="shared" ca="1" si="85"/>
        <v>GRP</v>
      </c>
      <c r="C622" t="s">
        <v>221</v>
      </c>
      <c r="D622" t="s">
        <v>1062</v>
      </c>
      <c r="E622">
        <f t="shared" ca="1" si="86"/>
        <v>0</v>
      </c>
      <c r="H622" t="str">
        <f t="shared" ca="1" si="87"/>
        <v>'NEO GRP '!</v>
      </c>
      <c r="I622" t="str">
        <f t="shared" ca="1" si="91"/>
        <v>'NEO GRP '!</v>
      </c>
      <c r="J622">
        <f t="shared" ca="1" si="88"/>
        <v>0</v>
      </c>
      <c r="K622">
        <f t="shared" ca="1" si="88"/>
        <v>0</v>
      </c>
      <c r="L622">
        <f t="shared" ca="1" si="88"/>
        <v>0</v>
      </c>
      <c r="M622">
        <f t="shared" ca="1" si="88"/>
        <v>0</v>
      </c>
      <c r="N622">
        <f t="shared" ca="1" si="88"/>
        <v>0</v>
      </c>
      <c r="O622" t="str">
        <f t="shared" ca="1" si="89"/>
        <v>d:Z</v>
      </c>
      <c r="P622" t="str">
        <f t="shared" ca="1" si="90"/>
        <v>d9:Z9</v>
      </c>
    </row>
    <row r="623" spans="1:16">
      <c r="A623" t="str">
        <f t="shared" si="84"/>
        <v>02</v>
      </c>
      <c r="B623" t="str">
        <f t="shared" ca="1" si="85"/>
        <v>GRP</v>
      </c>
      <c r="C623" t="s">
        <v>221</v>
      </c>
      <c r="D623" t="s">
        <v>1063</v>
      </c>
      <c r="E623">
        <f t="shared" ca="1" si="86"/>
        <v>0</v>
      </c>
      <c r="H623" t="str">
        <f t="shared" ca="1" si="87"/>
        <v>'NEO GRP '!</v>
      </c>
      <c r="I623" t="str">
        <f t="shared" ca="1" si="91"/>
        <v>'NEO GRP '!</v>
      </c>
      <c r="J623">
        <f t="shared" ca="1" si="88"/>
        <v>0</v>
      </c>
      <c r="K623">
        <f t="shared" ca="1" si="88"/>
        <v>0</v>
      </c>
      <c r="L623">
        <f t="shared" ca="1" si="88"/>
        <v>0</v>
      </c>
      <c r="M623">
        <f t="shared" ca="1" si="88"/>
        <v>0</v>
      </c>
      <c r="N623">
        <f t="shared" ca="1" si="88"/>
        <v>0</v>
      </c>
      <c r="O623" t="str">
        <f t="shared" ca="1" si="89"/>
        <v>d:Z</v>
      </c>
      <c r="P623" t="str">
        <f t="shared" ca="1" si="90"/>
        <v>d9:Z9</v>
      </c>
    </row>
    <row r="624" spans="1:16">
      <c r="A624" t="str">
        <f t="shared" si="84"/>
        <v>03</v>
      </c>
      <c r="B624" t="str">
        <f t="shared" ca="1" si="85"/>
        <v>GRP</v>
      </c>
      <c r="C624" t="s">
        <v>221</v>
      </c>
      <c r="D624" t="s">
        <v>1064</v>
      </c>
      <c r="E624">
        <f t="shared" ca="1" si="86"/>
        <v>0</v>
      </c>
      <c r="H624" t="str">
        <f t="shared" ca="1" si="87"/>
        <v>'NEO GRP '!</v>
      </c>
      <c r="I624" t="str">
        <f t="shared" ca="1" si="91"/>
        <v>'NEO GRP '!</v>
      </c>
      <c r="J624">
        <f t="shared" ca="1" si="88"/>
        <v>0</v>
      </c>
      <c r="K624">
        <f t="shared" ca="1" si="88"/>
        <v>0</v>
      </c>
      <c r="L624">
        <f t="shared" ca="1" si="88"/>
        <v>0</v>
      </c>
      <c r="M624">
        <f t="shared" ca="1" si="88"/>
        <v>0</v>
      </c>
      <c r="N624">
        <f t="shared" ca="1" si="88"/>
        <v>0</v>
      </c>
      <c r="O624" t="str">
        <f t="shared" ca="1" si="89"/>
        <v>d:Z</v>
      </c>
      <c r="P624" t="str">
        <f t="shared" ca="1" si="90"/>
        <v>d9:Z9</v>
      </c>
    </row>
    <row r="625" spans="1:16">
      <c r="A625" t="str">
        <f t="shared" si="84"/>
        <v>04</v>
      </c>
      <c r="B625" t="str">
        <f t="shared" ca="1" si="85"/>
        <v>GRP</v>
      </c>
      <c r="C625" t="s">
        <v>221</v>
      </c>
      <c r="D625" t="s">
        <v>1065</v>
      </c>
      <c r="E625">
        <f t="shared" ca="1" si="86"/>
        <v>0</v>
      </c>
      <c r="H625" t="str">
        <f t="shared" ca="1" si="87"/>
        <v>'NEO GRP '!</v>
      </c>
      <c r="I625" t="str">
        <f t="shared" ca="1" si="91"/>
        <v>'NEO GRP '!</v>
      </c>
      <c r="J625">
        <f t="shared" ca="1" si="88"/>
        <v>0</v>
      </c>
      <c r="K625">
        <f t="shared" ca="1" si="88"/>
        <v>0</v>
      </c>
      <c r="L625">
        <f t="shared" ca="1" si="88"/>
        <v>0</v>
      </c>
      <c r="M625">
        <f t="shared" ca="1" si="88"/>
        <v>0</v>
      </c>
      <c r="N625">
        <f t="shared" ca="1" si="88"/>
        <v>0</v>
      </c>
      <c r="O625" t="str">
        <f t="shared" ca="1" si="89"/>
        <v>d:Z</v>
      </c>
      <c r="P625" t="str">
        <f t="shared" ca="1" si="90"/>
        <v>d9:Z9</v>
      </c>
    </row>
    <row r="626" spans="1:16">
      <c r="A626" t="str">
        <f t="shared" si="84"/>
        <v>05</v>
      </c>
      <c r="B626" t="str">
        <f t="shared" ca="1" si="85"/>
        <v>GRP</v>
      </c>
      <c r="C626" t="s">
        <v>221</v>
      </c>
      <c r="D626" t="s">
        <v>1066</v>
      </c>
      <c r="E626">
        <f t="shared" ca="1" si="86"/>
        <v>0</v>
      </c>
      <c r="H626" t="str">
        <f t="shared" ca="1" si="87"/>
        <v>'NEO GRP '!</v>
      </c>
      <c r="I626" t="str">
        <f t="shared" ca="1" si="91"/>
        <v>'NEO GRP '!</v>
      </c>
      <c r="J626">
        <f t="shared" ca="1" si="88"/>
        <v>0</v>
      </c>
      <c r="K626">
        <f t="shared" ca="1" si="88"/>
        <v>0</v>
      </c>
      <c r="L626">
        <f t="shared" ca="1" si="88"/>
        <v>0</v>
      </c>
      <c r="M626">
        <f t="shared" ca="1" si="88"/>
        <v>0</v>
      </c>
      <c r="N626">
        <f t="shared" ca="1" si="88"/>
        <v>0</v>
      </c>
      <c r="O626" t="str">
        <f t="shared" ca="1" si="89"/>
        <v>d:Z</v>
      </c>
      <c r="P626" t="str">
        <f t="shared" ca="1" si="90"/>
        <v>d9:Z9</v>
      </c>
    </row>
    <row r="627" spans="1:16">
      <c r="A627" t="str">
        <f t="shared" si="84"/>
        <v>06</v>
      </c>
      <c r="B627" t="str">
        <f t="shared" ca="1" si="85"/>
        <v>GRP</v>
      </c>
      <c r="C627" t="s">
        <v>221</v>
      </c>
      <c r="D627" t="s">
        <v>1067</v>
      </c>
      <c r="E627">
        <f t="shared" ca="1" si="86"/>
        <v>0</v>
      </c>
      <c r="H627" t="str">
        <f t="shared" ca="1" si="87"/>
        <v>'NEO GRP '!</v>
      </c>
      <c r="I627" t="str">
        <f t="shared" ca="1" si="91"/>
        <v>'NEO GRP '!</v>
      </c>
      <c r="J627">
        <f t="shared" ca="1" si="88"/>
        <v>0</v>
      </c>
      <c r="K627">
        <f t="shared" ca="1" si="88"/>
        <v>0</v>
      </c>
      <c r="L627">
        <f t="shared" ca="1" si="88"/>
        <v>0</v>
      </c>
      <c r="M627">
        <f t="shared" ca="1" si="88"/>
        <v>0</v>
      </c>
      <c r="N627">
        <f t="shared" ca="1" si="88"/>
        <v>0</v>
      </c>
      <c r="O627" t="str">
        <f t="shared" ca="1" si="89"/>
        <v>d:Z</v>
      </c>
      <c r="P627" t="str">
        <f t="shared" ca="1" si="90"/>
        <v>d9:Z9</v>
      </c>
    </row>
    <row r="628" spans="1:16">
      <c r="A628" t="str">
        <f t="shared" si="84"/>
        <v>07</v>
      </c>
      <c r="B628" t="str">
        <f t="shared" ca="1" si="85"/>
        <v>GRP</v>
      </c>
      <c r="C628" t="s">
        <v>221</v>
      </c>
      <c r="D628" t="s">
        <v>1068</v>
      </c>
      <c r="E628">
        <f t="shared" ca="1" si="86"/>
        <v>0</v>
      </c>
      <c r="H628" t="str">
        <f t="shared" ca="1" si="87"/>
        <v>'NEO GRP '!</v>
      </c>
      <c r="I628" t="str">
        <f t="shared" ca="1" si="91"/>
        <v>'NEO GRP '!</v>
      </c>
      <c r="J628">
        <f t="shared" ca="1" si="88"/>
        <v>0</v>
      </c>
      <c r="K628">
        <f t="shared" ca="1" si="88"/>
        <v>0</v>
      </c>
      <c r="L628">
        <f t="shared" ca="1" si="88"/>
        <v>0</v>
      </c>
      <c r="M628">
        <f t="shared" ca="1" si="88"/>
        <v>0</v>
      </c>
      <c r="N628">
        <f t="shared" ca="1" si="88"/>
        <v>0</v>
      </c>
      <c r="O628" t="str">
        <f t="shared" ca="1" si="89"/>
        <v>d:Z</v>
      </c>
      <c r="P628" t="str">
        <f t="shared" ca="1" si="90"/>
        <v>d9:Z9</v>
      </c>
    </row>
    <row r="629" spans="1:16">
      <c r="A629" t="str">
        <f t="shared" si="84"/>
        <v>08</v>
      </c>
      <c r="B629" t="str">
        <f t="shared" ca="1" si="85"/>
        <v>GRP</v>
      </c>
      <c r="C629" t="s">
        <v>221</v>
      </c>
      <c r="D629" t="s">
        <v>1069</v>
      </c>
      <c r="E629">
        <f t="shared" ca="1" si="86"/>
        <v>0</v>
      </c>
      <c r="H629" t="str">
        <f t="shared" ca="1" si="87"/>
        <v>'NEO GRP '!</v>
      </c>
      <c r="I629" t="str">
        <f t="shared" ca="1" si="91"/>
        <v>'NEO GRP '!</v>
      </c>
      <c r="J629">
        <f t="shared" ca="1" si="88"/>
        <v>0</v>
      </c>
      <c r="K629">
        <f t="shared" ca="1" si="88"/>
        <v>0</v>
      </c>
      <c r="L629">
        <f t="shared" ca="1" si="88"/>
        <v>0</v>
      </c>
      <c r="M629">
        <f t="shared" ca="1" si="88"/>
        <v>0</v>
      </c>
      <c r="N629">
        <f t="shared" ca="1" si="88"/>
        <v>0</v>
      </c>
      <c r="O629" t="str">
        <f t="shared" ca="1" si="89"/>
        <v>d:Z</v>
      </c>
      <c r="P629" t="str">
        <f t="shared" ca="1" si="90"/>
        <v>d9:Z9</v>
      </c>
    </row>
    <row r="630" spans="1:16">
      <c r="A630" t="str">
        <f t="shared" si="84"/>
        <v>09</v>
      </c>
      <c r="B630" t="str">
        <f t="shared" ca="1" si="85"/>
        <v>GRP</v>
      </c>
      <c r="C630" t="s">
        <v>221</v>
      </c>
      <c r="D630" t="s">
        <v>1070</v>
      </c>
      <c r="E630">
        <f t="shared" ca="1" si="86"/>
        <v>0</v>
      </c>
      <c r="H630" t="str">
        <f t="shared" ca="1" si="87"/>
        <v>'NEO GRP '!</v>
      </c>
      <c r="I630" t="str">
        <f t="shared" ca="1" si="91"/>
        <v>'NEO GRP '!</v>
      </c>
      <c r="J630">
        <f t="shared" ca="1" si="88"/>
        <v>0</v>
      </c>
      <c r="K630">
        <f t="shared" ca="1" si="88"/>
        <v>0</v>
      </c>
      <c r="L630">
        <f t="shared" ca="1" si="88"/>
        <v>0</v>
      </c>
      <c r="M630">
        <f t="shared" ca="1" si="88"/>
        <v>0</v>
      </c>
      <c r="N630">
        <f t="shared" ca="1" si="88"/>
        <v>0</v>
      </c>
      <c r="O630" t="str">
        <f t="shared" ca="1" si="89"/>
        <v>d:Z</v>
      </c>
      <c r="P630" t="str">
        <f t="shared" ca="1" si="90"/>
        <v>d9:Z9</v>
      </c>
    </row>
    <row r="631" spans="1:16">
      <c r="A631" t="str">
        <f t="shared" si="84"/>
        <v>10</v>
      </c>
      <c r="B631" t="str">
        <f t="shared" ca="1" si="85"/>
        <v>GRP</v>
      </c>
      <c r="C631" t="s">
        <v>221</v>
      </c>
      <c r="D631" t="s">
        <v>1071</v>
      </c>
      <c r="E631">
        <f t="shared" ca="1" si="86"/>
        <v>0</v>
      </c>
      <c r="H631" t="str">
        <f t="shared" ca="1" si="87"/>
        <v>'NEO GRP '!</v>
      </c>
      <c r="I631" t="str">
        <f t="shared" ca="1" si="91"/>
        <v>'NEO GRP '!</v>
      </c>
      <c r="J631">
        <f t="shared" ca="1" si="88"/>
        <v>0</v>
      </c>
      <c r="K631">
        <f t="shared" ca="1" si="88"/>
        <v>0</v>
      </c>
      <c r="L631">
        <f t="shared" ca="1" si="88"/>
        <v>0</v>
      </c>
      <c r="M631">
        <f t="shared" ca="1" si="88"/>
        <v>0</v>
      </c>
      <c r="N631">
        <f t="shared" ca="1" si="88"/>
        <v>0</v>
      </c>
      <c r="O631" t="str">
        <f t="shared" ca="1" si="89"/>
        <v>d:Z</v>
      </c>
      <c r="P631" t="str">
        <f t="shared" ca="1" si="90"/>
        <v>d9:Z9</v>
      </c>
    </row>
    <row r="632" spans="1:16">
      <c r="A632" t="str">
        <f t="shared" si="84"/>
        <v>11</v>
      </c>
      <c r="B632" t="str">
        <f t="shared" ca="1" si="85"/>
        <v>GRP</v>
      </c>
      <c r="C632" t="s">
        <v>221</v>
      </c>
      <c r="D632" t="s">
        <v>1072</v>
      </c>
      <c r="E632">
        <f t="shared" ca="1" si="86"/>
        <v>0</v>
      </c>
      <c r="H632" t="str">
        <f t="shared" ca="1" si="87"/>
        <v>'NEO GRP '!</v>
      </c>
      <c r="I632" t="str">
        <f t="shared" ca="1" si="91"/>
        <v>'NEO GRP '!</v>
      </c>
      <c r="J632">
        <f t="shared" ca="1" si="88"/>
        <v>0</v>
      </c>
      <c r="K632">
        <f t="shared" ca="1" si="88"/>
        <v>0</v>
      </c>
      <c r="L632">
        <f t="shared" ca="1" si="88"/>
        <v>0</v>
      </c>
      <c r="M632">
        <f t="shared" ca="1" si="88"/>
        <v>0</v>
      </c>
      <c r="N632">
        <f t="shared" ca="1" si="88"/>
        <v>0</v>
      </c>
      <c r="O632" t="str">
        <f t="shared" ca="1" si="89"/>
        <v>d:Z</v>
      </c>
      <c r="P632" t="str">
        <f t="shared" ca="1" si="90"/>
        <v>d9:Z9</v>
      </c>
    </row>
    <row r="633" spans="1:16">
      <c r="A633" t="str">
        <f t="shared" si="84"/>
        <v>12</v>
      </c>
      <c r="B633" t="str">
        <f t="shared" ca="1" si="85"/>
        <v>GRP</v>
      </c>
      <c r="C633" t="s">
        <v>221</v>
      </c>
      <c r="D633" t="s">
        <v>1073</v>
      </c>
      <c r="E633">
        <f t="shared" ca="1" si="86"/>
        <v>0</v>
      </c>
      <c r="H633" t="str">
        <f t="shared" ca="1" si="87"/>
        <v>'NEO GRP '!</v>
      </c>
      <c r="I633" t="str">
        <f t="shared" ca="1" si="91"/>
        <v>'NEO GRP '!</v>
      </c>
      <c r="J633">
        <f t="shared" ca="1" si="88"/>
        <v>0</v>
      </c>
      <c r="K633">
        <f t="shared" ca="1" si="88"/>
        <v>0</v>
      </c>
      <c r="L633">
        <f t="shared" ca="1" si="88"/>
        <v>0</v>
      </c>
      <c r="M633">
        <f t="shared" ca="1" si="88"/>
        <v>0</v>
      </c>
      <c r="N633">
        <f t="shared" ca="1" si="88"/>
        <v>0</v>
      </c>
      <c r="O633" t="str">
        <f t="shared" ca="1" si="89"/>
        <v>d:Z</v>
      </c>
      <c r="P633" t="str">
        <f t="shared" ca="1" si="90"/>
        <v>d9:Z9</v>
      </c>
    </row>
    <row r="634" spans="1:16">
      <c r="A634" t="str">
        <f t="shared" si="84"/>
        <v>13</v>
      </c>
      <c r="B634" t="str">
        <f t="shared" ca="1" si="85"/>
        <v>GRP</v>
      </c>
      <c r="C634" t="s">
        <v>221</v>
      </c>
      <c r="D634" t="s">
        <v>1074</v>
      </c>
      <c r="E634">
        <f t="shared" ca="1" si="86"/>
        <v>0</v>
      </c>
      <c r="H634" t="str">
        <f t="shared" ca="1" si="87"/>
        <v>'NEO GRP '!</v>
      </c>
      <c r="I634" t="str">
        <f t="shared" ca="1" si="91"/>
        <v>'NEO GRP '!</v>
      </c>
      <c r="J634">
        <f t="shared" ca="1" si="88"/>
        <v>0</v>
      </c>
      <c r="K634">
        <f t="shared" ca="1" si="88"/>
        <v>0</v>
      </c>
      <c r="L634">
        <f t="shared" ca="1" si="88"/>
        <v>0</v>
      </c>
      <c r="M634">
        <f t="shared" ca="1" si="88"/>
        <v>0</v>
      </c>
      <c r="N634">
        <f t="shared" ca="1" si="88"/>
        <v>0</v>
      </c>
      <c r="O634" t="str">
        <f t="shared" ca="1" si="89"/>
        <v>d:Z</v>
      </c>
      <c r="P634" t="str">
        <f t="shared" ca="1" si="90"/>
        <v>d9:Z9</v>
      </c>
    </row>
    <row r="635" spans="1:16">
      <c r="A635" t="str">
        <f t="shared" si="84"/>
        <v>100</v>
      </c>
      <c r="B635" t="str">
        <f t="shared" ca="1" si="85"/>
        <v>GRP</v>
      </c>
      <c r="C635" t="s">
        <v>221</v>
      </c>
      <c r="D635" t="s">
        <v>1075</v>
      </c>
      <c r="E635">
        <f t="shared" ca="1" si="86"/>
        <v>0</v>
      </c>
      <c r="H635" t="str">
        <f t="shared" ca="1" si="87"/>
        <v>'NEO GRP '!</v>
      </c>
      <c r="I635" t="str">
        <f t="shared" ca="1" si="91"/>
        <v>'NEO GRP '!</v>
      </c>
      <c r="J635">
        <f t="shared" ca="1" si="88"/>
        <v>0</v>
      </c>
      <c r="K635">
        <f t="shared" ca="1" si="88"/>
        <v>0</v>
      </c>
      <c r="L635">
        <f t="shared" ca="1" si="88"/>
        <v>0</v>
      </c>
      <c r="M635">
        <f t="shared" ca="1" si="88"/>
        <v>0</v>
      </c>
      <c r="N635">
        <f t="shared" ca="1" si="88"/>
        <v>0</v>
      </c>
      <c r="O635" t="str">
        <f t="shared" ca="1" si="89"/>
        <v>d:Z</v>
      </c>
      <c r="P635" t="str">
        <f t="shared" ca="1" si="90"/>
        <v>d9:Z9</v>
      </c>
    </row>
    <row r="636" spans="1:16">
      <c r="A636" t="str">
        <f t="shared" si="84"/>
        <v>01</v>
      </c>
      <c r="B636" t="str">
        <f t="shared" ca="1" si="85"/>
        <v>GRP</v>
      </c>
      <c r="C636" t="s">
        <v>222</v>
      </c>
      <c r="D636" t="s">
        <v>1076</v>
      </c>
      <c r="E636">
        <f t="shared" ca="1" si="86"/>
        <v>0</v>
      </c>
      <c r="H636" t="str">
        <f t="shared" ca="1" si="87"/>
        <v>'NEO GRP '!</v>
      </c>
      <c r="I636" t="str">
        <f t="shared" ca="1" si="91"/>
        <v>'NEO GRP '!</v>
      </c>
      <c r="J636">
        <f t="shared" ref="J636:N686" ca="1" si="92">IF(IFERROR(VLOOKUP($C636,INDIRECT(J$14&amp;"D:D"),1,FALSE),0)&lt;&gt;0,J$14,0)</f>
        <v>0</v>
      </c>
      <c r="K636">
        <f t="shared" ca="1" si="92"/>
        <v>0</v>
      </c>
      <c r="L636">
        <f t="shared" ca="1" si="92"/>
        <v>0</v>
      </c>
      <c r="M636">
        <f t="shared" ca="1" si="92"/>
        <v>0</v>
      </c>
      <c r="N636">
        <f t="shared" ca="1" si="92"/>
        <v>0</v>
      </c>
      <c r="O636" t="str">
        <f t="shared" ca="1" si="89"/>
        <v>d:Z</v>
      </c>
      <c r="P636" t="str">
        <f t="shared" ca="1" si="90"/>
        <v>d9:Z9</v>
      </c>
    </row>
    <row r="637" spans="1:16">
      <c r="A637" t="str">
        <f t="shared" si="84"/>
        <v>02</v>
      </c>
      <c r="B637" t="str">
        <f t="shared" ca="1" si="85"/>
        <v>GRP</v>
      </c>
      <c r="C637" t="s">
        <v>222</v>
      </c>
      <c r="D637" t="s">
        <v>1077</v>
      </c>
      <c r="E637">
        <f t="shared" ca="1" si="86"/>
        <v>0</v>
      </c>
      <c r="H637" t="str">
        <f t="shared" ca="1" si="87"/>
        <v>'NEO GRP '!</v>
      </c>
      <c r="I637" t="str">
        <f t="shared" ca="1" si="91"/>
        <v>'NEO GRP '!</v>
      </c>
      <c r="J637">
        <f t="shared" ca="1" si="92"/>
        <v>0</v>
      </c>
      <c r="K637">
        <f t="shared" ca="1" si="92"/>
        <v>0</v>
      </c>
      <c r="L637">
        <f t="shared" ca="1" si="92"/>
        <v>0</v>
      </c>
      <c r="M637">
        <f t="shared" ca="1" si="92"/>
        <v>0</v>
      </c>
      <c r="N637">
        <f t="shared" ca="1" si="92"/>
        <v>0</v>
      </c>
      <c r="O637" t="str">
        <f t="shared" ca="1" si="89"/>
        <v>d:Z</v>
      </c>
      <c r="P637" t="str">
        <f t="shared" ca="1" si="90"/>
        <v>d9:Z9</v>
      </c>
    </row>
    <row r="638" spans="1:16">
      <c r="A638" t="str">
        <f t="shared" si="84"/>
        <v>03</v>
      </c>
      <c r="B638" t="str">
        <f t="shared" ca="1" si="85"/>
        <v>GRP</v>
      </c>
      <c r="C638" t="s">
        <v>222</v>
      </c>
      <c r="D638" t="s">
        <v>1078</v>
      </c>
      <c r="E638">
        <f t="shared" ca="1" si="86"/>
        <v>0</v>
      </c>
      <c r="H638" t="str">
        <f t="shared" ca="1" si="87"/>
        <v>'NEO GRP '!</v>
      </c>
      <c r="I638" t="str">
        <f t="shared" ca="1" si="91"/>
        <v>'NEO GRP '!</v>
      </c>
      <c r="J638">
        <f t="shared" ca="1" si="92"/>
        <v>0</v>
      </c>
      <c r="K638">
        <f t="shared" ca="1" si="92"/>
        <v>0</v>
      </c>
      <c r="L638">
        <f t="shared" ca="1" si="92"/>
        <v>0</v>
      </c>
      <c r="M638">
        <f t="shared" ca="1" si="92"/>
        <v>0</v>
      </c>
      <c r="N638">
        <f t="shared" ca="1" si="92"/>
        <v>0</v>
      </c>
      <c r="O638" t="str">
        <f t="shared" ca="1" si="89"/>
        <v>d:Z</v>
      </c>
      <c r="P638" t="str">
        <f t="shared" ca="1" si="90"/>
        <v>d9:Z9</v>
      </c>
    </row>
    <row r="639" spans="1:16">
      <c r="A639" t="str">
        <f t="shared" si="84"/>
        <v>04</v>
      </c>
      <c r="B639" t="str">
        <f t="shared" ca="1" si="85"/>
        <v>GRP</v>
      </c>
      <c r="C639" t="s">
        <v>222</v>
      </c>
      <c r="D639" t="s">
        <v>1079</v>
      </c>
      <c r="E639">
        <f t="shared" ca="1" si="86"/>
        <v>0</v>
      </c>
      <c r="H639" t="str">
        <f t="shared" ca="1" si="87"/>
        <v>'NEO GRP '!</v>
      </c>
      <c r="I639" t="str">
        <f t="shared" ca="1" si="91"/>
        <v>'NEO GRP '!</v>
      </c>
      <c r="J639">
        <f t="shared" ca="1" si="92"/>
        <v>0</v>
      </c>
      <c r="K639">
        <f t="shared" ca="1" si="92"/>
        <v>0</v>
      </c>
      <c r="L639">
        <f t="shared" ca="1" si="92"/>
        <v>0</v>
      </c>
      <c r="M639">
        <f t="shared" ca="1" si="92"/>
        <v>0</v>
      </c>
      <c r="N639">
        <f t="shared" ca="1" si="92"/>
        <v>0</v>
      </c>
      <c r="O639" t="str">
        <f t="shared" ca="1" si="89"/>
        <v>d:Z</v>
      </c>
      <c r="P639" t="str">
        <f t="shared" ca="1" si="90"/>
        <v>d9:Z9</v>
      </c>
    </row>
    <row r="640" spans="1:16">
      <c r="A640" t="str">
        <f t="shared" si="84"/>
        <v>05</v>
      </c>
      <c r="B640" t="str">
        <f t="shared" ca="1" si="85"/>
        <v>GRP</v>
      </c>
      <c r="C640" t="s">
        <v>222</v>
      </c>
      <c r="D640" t="s">
        <v>1080</v>
      </c>
      <c r="E640">
        <f t="shared" ca="1" si="86"/>
        <v>0</v>
      </c>
      <c r="H640" t="str">
        <f t="shared" ca="1" si="87"/>
        <v>'NEO GRP '!</v>
      </c>
      <c r="I640" t="str">
        <f t="shared" ca="1" si="91"/>
        <v>'NEO GRP '!</v>
      </c>
      <c r="J640">
        <f t="shared" ca="1" si="92"/>
        <v>0</v>
      </c>
      <c r="K640">
        <f t="shared" ca="1" si="92"/>
        <v>0</v>
      </c>
      <c r="L640">
        <f t="shared" ca="1" si="92"/>
        <v>0</v>
      </c>
      <c r="M640">
        <f t="shared" ca="1" si="92"/>
        <v>0</v>
      </c>
      <c r="N640">
        <f t="shared" ca="1" si="92"/>
        <v>0</v>
      </c>
      <c r="O640" t="str">
        <f t="shared" ca="1" si="89"/>
        <v>d:Z</v>
      </c>
      <c r="P640" t="str">
        <f t="shared" ca="1" si="90"/>
        <v>d9:Z9</v>
      </c>
    </row>
    <row r="641" spans="1:16">
      <c r="A641" t="str">
        <f t="shared" si="84"/>
        <v>06</v>
      </c>
      <c r="B641" t="str">
        <f t="shared" ca="1" si="85"/>
        <v>GRP</v>
      </c>
      <c r="C641" t="s">
        <v>222</v>
      </c>
      <c r="D641" t="s">
        <v>1081</v>
      </c>
      <c r="E641">
        <f t="shared" ca="1" si="86"/>
        <v>0</v>
      </c>
      <c r="H641" t="str">
        <f t="shared" ca="1" si="87"/>
        <v>'NEO GRP '!</v>
      </c>
      <c r="I641" t="str">
        <f t="shared" ca="1" si="91"/>
        <v>'NEO GRP '!</v>
      </c>
      <c r="J641">
        <f t="shared" ca="1" si="92"/>
        <v>0</v>
      </c>
      <c r="K641">
        <f t="shared" ca="1" si="92"/>
        <v>0</v>
      </c>
      <c r="L641">
        <f t="shared" ca="1" si="92"/>
        <v>0</v>
      </c>
      <c r="M641">
        <f t="shared" ca="1" si="92"/>
        <v>0</v>
      </c>
      <c r="N641">
        <f t="shared" ca="1" si="92"/>
        <v>0</v>
      </c>
      <c r="O641" t="str">
        <f t="shared" ca="1" si="89"/>
        <v>d:Z</v>
      </c>
      <c r="P641" t="str">
        <f t="shared" ca="1" si="90"/>
        <v>d9:Z9</v>
      </c>
    </row>
    <row r="642" spans="1:16">
      <c r="A642" t="str">
        <f t="shared" si="84"/>
        <v>07</v>
      </c>
      <c r="B642" t="str">
        <f t="shared" ca="1" si="85"/>
        <v>GRP</v>
      </c>
      <c r="C642" t="s">
        <v>222</v>
      </c>
      <c r="D642" t="s">
        <v>1082</v>
      </c>
      <c r="E642">
        <f t="shared" ca="1" si="86"/>
        <v>0</v>
      </c>
      <c r="H642" t="str">
        <f t="shared" ca="1" si="87"/>
        <v>'NEO GRP '!</v>
      </c>
      <c r="I642" t="str">
        <f t="shared" ca="1" si="91"/>
        <v>'NEO GRP '!</v>
      </c>
      <c r="J642">
        <f t="shared" ca="1" si="92"/>
        <v>0</v>
      </c>
      <c r="K642">
        <f t="shared" ca="1" si="92"/>
        <v>0</v>
      </c>
      <c r="L642">
        <f t="shared" ca="1" si="92"/>
        <v>0</v>
      </c>
      <c r="M642">
        <f t="shared" ca="1" si="92"/>
        <v>0</v>
      </c>
      <c r="N642">
        <f t="shared" ca="1" si="92"/>
        <v>0</v>
      </c>
      <c r="O642" t="str">
        <f t="shared" ca="1" si="89"/>
        <v>d:Z</v>
      </c>
      <c r="P642" t="str">
        <f t="shared" ca="1" si="90"/>
        <v>d9:Z9</v>
      </c>
    </row>
    <row r="643" spans="1:16">
      <c r="A643" t="str">
        <f t="shared" si="84"/>
        <v>08</v>
      </c>
      <c r="B643" t="str">
        <f t="shared" ca="1" si="85"/>
        <v>GRP</v>
      </c>
      <c r="C643" t="s">
        <v>222</v>
      </c>
      <c r="D643" t="s">
        <v>1083</v>
      </c>
      <c r="E643">
        <f t="shared" ca="1" si="86"/>
        <v>0</v>
      </c>
      <c r="H643" t="str">
        <f t="shared" ca="1" si="87"/>
        <v>'NEO GRP '!</v>
      </c>
      <c r="I643" t="str">
        <f t="shared" ca="1" si="91"/>
        <v>'NEO GRP '!</v>
      </c>
      <c r="J643">
        <f t="shared" ca="1" si="92"/>
        <v>0</v>
      </c>
      <c r="K643">
        <f t="shared" ca="1" si="92"/>
        <v>0</v>
      </c>
      <c r="L643">
        <f t="shared" ca="1" si="92"/>
        <v>0</v>
      </c>
      <c r="M643">
        <f t="shared" ca="1" si="92"/>
        <v>0</v>
      </c>
      <c r="N643">
        <f t="shared" ca="1" si="92"/>
        <v>0</v>
      </c>
      <c r="O643" t="str">
        <f t="shared" ca="1" si="89"/>
        <v>d:Z</v>
      </c>
      <c r="P643" t="str">
        <f t="shared" ca="1" si="90"/>
        <v>d9:Z9</v>
      </c>
    </row>
    <row r="644" spans="1:16">
      <c r="A644" t="str">
        <f t="shared" si="84"/>
        <v>09</v>
      </c>
      <c r="B644" t="str">
        <f t="shared" ca="1" si="85"/>
        <v>GRP</v>
      </c>
      <c r="C644" t="s">
        <v>222</v>
      </c>
      <c r="D644" t="s">
        <v>1084</v>
      </c>
      <c r="E644">
        <f t="shared" ca="1" si="86"/>
        <v>0</v>
      </c>
      <c r="H644" t="str">
        <f t="shared" ca="1" si="87"/>
        <v>'NEO GRP '!</v>
      </c>
      <c r="I644" t="str">
        <f t="shared" ca="1" si="91"/>
        <v>'NEO GRP '!</v>
      </c>
      <c r="J644">
        <f t="shared" ca="1" si="92"/>
        <v>0</v>
      </c>
      <c r="K644">
        <f t="shared" ca="1" si="92"/>
        <v>0</v>
      </c>
      <c r="L644">
        <f t="shared" ca="1" si="92"/>
        <v>0</v>
      </c>
      <c r="M644">
        <f t="shared" ca="1" si="92"/>
        <v>0</v>
      </c>
      <c r="N644">
        <f t="shared" ca="1" si="92"/>
        <v>0</v>
      </c>
      <c r="O644" t="str">
        <f t="shared" ca="1" si="89"/>
        <v>d:Z</v>
      </c>
      <c r="P644" t="str">
        <f t="shared" ca="1" si="90"/>
        <v>d9:Z9</v>
      </c>
    </row>
    <row r="645" spans="1:16">
      <c r="A645" t="str">
        <f t="shared" si="84"/>
        <v>10</v>
      </c>
      <c r="B645" t="str">
        <f t="shared" ca="1" si="85"/>
        <v>GRP</v>
      </c>
      <c r="C645" t="s">
        <v>222</v>
      </c>
      <c r="D645" t="s">
        <v>1085</v>
      </c>
      <c r="E645">
        <f t="shared" ca="1" si="86"/>
        <v>0</v>
      </c>
      <c r="H645" t="str">
        <f t="shared" ca="1" si="87"/>
        <v>'NEO GRP '!</v>
      </c>
      <c r="I645" t="str">
        <f t="shared" ca="1" si="91"/>
        <v>'NEO GRP '!</v>
      </c>
      <c r="J645">
        <f t="shared" ca="1" si="92"/>
        <v>0</v>
      </c>
      <c r="K645">
        <f t="shared" ca="1" si="92"/>
        <v>0</v>
      </c>
      <c r="L645">
        <f t="shared" ca="1" si="92"/>
        <v>0</v>
      </c>
      <c r="M645">
        <f t="shared" ca="1" si="92"/>
        <v>0</v>
      </c>
      <c r="N645">
        <f t="shared" ca="1" si="92"/>
        <v>0</v>
      </c>
      <c r="O645" t="str">
        <f t="shared" ca="1" si="89"/>
        <v>d:Z</v>
      </c>
      <c r="P645" t="str">
        <f t="shared" ca="1" si="90"/>
        <v>d9:Z9</v>
      </c>
    </row>
    <row r="646" spans="1:16">
      <c r="A646" t="str">
        <f t="shared" si="84"/>
        <v>11</v>
      </c>
      <c r="B646" t="str">
        <f t="shared" ca="1" si="85"/>
        <v>GRP</v>
      </c>
      <c r="C646" t="s">
        <v>222</v>
      </c>
      <c r="D646" t="s">
        <v>1086</v>
      </c>
      <c r="E646">
        <f t="shared" ca="1" si="86"/>
        <v>0</v>
      </c>
      <c r="H646" t="str">
        <f t="shared" ca="1" si="87"/>
        <v>'NEO GRP '!</v>
      </c>
      <c r="I646" t="str">
        <f t="shared" ca="1" si="91"/>
        <v>'NEO GRP '!</v>
      </c>
      <c r="J646">
        <f t="shared" ca="1" si="92"/>
        <v>0</v>
      </c>
      <c r="K646">
        <f t="shared" ca="1" si="92"/>
        <v>0</v>
      </c>
      <c r="L646">
        <f t="shared" ca="1" si="92"/>
        <v>0</v>
      </c>
      <c r="M646">
        <f t="shared" ca="1" si="92"/>
        <v>0</v>
      </c>
      <c r="N646">
        <f t="shared" ca="1" si="92"/>
        <v>0</v>
      </c>
      <c r="O646" t="str">
        <f t="shared" ca="1" si="89"/>
        <v>d:Z</v>
      </c>
      <c r="P646" t="str">
        <f t="shared" ca="1" si="90"/>
        <v>d9:Z9</v>
      </c>
    </row>
    <row r="647" spans="1:16">
      <c r="A647" t="str">
        <f t="shared" si="84"/>
        <v>12</v>
      </c>
      <c r="B647" t="str">
        <f t="shared" ca="1" si="85"/>
        <v>GRP</v>
      </c>
      <c r="C647" t="s">
        <v>222</v>
      </c>
      <c r="D647" t="s">
        <v>1087</v>
      </c>
      <c r="E647">
        <f t="shared" ca="1" si="86"/>
        <v>0</v>
      </c>
      <c r="H647" t="str">
        <f t="shared" ca="1" si="87"/>
        <v>'NEO GRP '!</v>
      </c>
      <c r="I647" t="str">
        <f t="shared" ca="1" si="91"/>
        <v>'NEO GRP '!</v>
      </c>
      <c r="J647">
        <f t="shared" ca="1" si="92"/>
        <v>0</v>
      </c>
      <c r="K647">
        <f t="shared" ca="1" si="92"/>
        <v>0</v>
      </c>
      <c r="L647">
        <f t="shared" ca="1" si="92"/>
        <v>0</v>
      </c>
      <c r="M647">
        <f t="shared" ca="1" si="92"/>
        <v>0</v>
      </c>
      <c r="N647">
        <f t="shared" ca="1" si="92"/>
        <v>0</v>
      </c>
      <c r="O647" t="str">
        <f t="shared" ca="1" si="89"/>
        <v>d:Z</v>
      </c>
      <c r="P647" t="str">
        <f t="shared" ca="1" si="90"/>
        <v>d9:Z9</v>
      </c>
    </row>
    <row r="648" spans="1:16">
      <c r="A648" t="str">
        <f t="shared" si="84"/>
        <v>13</v>
      </c>
      <c r="B648" t="str">
        <f t="shared" ca="1" si="85"/>
        <v>GRP</v>
      </c>
      <c r="C648" t="s">
        <v>222</v>
      </c>
      <c r="D648" t="s">
        <v>1088</v>
      </c>
      <c r="E648">
        <f t="shared" ca="1" si="86"/>
        <v>0</v>
      </c>
      <c r="H648" t="str">
        <f t="shared" ca="1" si="87"/>
        <v>'NEO GRP '!</v>
      </c>
      <c r="I648" t="str">
        <f t="shared" ca="1" si="91"/>
        <v>'NEO GRP '!</v>
      </c>
      <c r="J648">
        <f t="shared" ca="1" si="92"/>
        <v>0</v>
      </c>
      <c r="K648">
        <f t="shared" ca="1" si="92"/>
        <v>0</v>
      </c>
      <c r="L648">
        <f t="shared" ca="1" si="92"/>
        <v>0</v>
      </c>
      <c r="M648">
        <f t="shared" ca="1" si="92"/>
        <v>0</v>
      </c>
      <c r="N648">
        <f t="shared" ca="1" si="92"/>
        <v>0</v>
      </c>
      <c r="O648" t="str">
        <f t="shared" ca="1" si="89"/>
        <v>d:Z</v>
      </c>
      <c r="P648" t="str">
        <f t="shared" ca="1" si="90"/>
        <v>d9:Z9</v>
      </c>
    </row>
    <row r="649" spans="1:16">
      <c r="A649" t="str">
        <f t="shared" ref="A649:A712" si="93">MID(D649,LEN(C649)+2,LEN(D649)-LEN(C649))</f>
        <v>100</v>
      </c>
      <c r="B649" t="str">
        <f t="shared" ref="B649:B712" ca="1" si="94">VLOOKUP(H649,$A$1:$K$6,11,FALSE)</f>
        <v>GRP</v>
      </c>
      <c r="C649" t="s">
        <v>222</v>
      </c>
      <c r="D649" t="s">
        <v>1089</v>
      </c>
      <c r="E649">
        <f t="shared" ref="E649:E712" ca="1" si="95">IFERROR(VLOOKUP(C649,INDIRECT($H649&amp;$O649),MATCH($A649,INDIRECT($H649&amp;$P649),0),FALSE),0)</f>
        <v>0</v>
      </c>
      <c r="H649" t="str">
        <f t="shared" ref="H649:H712" ca="1" si="96">IF(I649&lt;&gt;0,I649,IF(J649&lt;&gt;0,J649,IF(K649&lt;&gt;0,K649,IF(L649&lt;&gt;0,L649,IF(M649&lt;&gt;0,M649,N649)))))</f>
        <v>'NEO GRP '!</v>
      </c>
      <c r="I649" t="str">
        <f t="shared" ca="1" si="91"/>
        <v>'NEO GRP '!</v>
      </c>
      <c r="J649">
        <f t="shared" ca="1" si="92"/>
        <v>0</v>
      </c>
      <c r="K649">
        <f t="shared" ca="1" si="92"/>
        <v>0</v>
      </c>
      <c r="L649">
        <f t="shared" ca="1" si="92"/>
        <v>0</v>
      </c>
      <c r="M649">
        <f t="shared" ca="1" si="92"/>
        <v>0</v>
      </c>
      <c r="N649">
        <f t="shared" ca="1" si="92"/>
        <v>0</v>
      </c>
      <c r="O649" t="str">
        <f t="shared" ref="O649:O712" ca="1" si="97">VLOOKUP($H649,$G$8:$I$13,2,FALSE)</f>
        <v>d:Z</v>
      </c>
      <c r="P649" t="str">
        <f t="shared" ref="P649:P712" ca="1" si="98">VLOOKUP($H649,$G$8:$I$13,3,FALSE)</f>
        <v>d9:Z9</v>
      </c>
    </row>
    <row r="650" spans="1:16">
      <c r="A650" t="str">
        <f t="shared" si="93"/>
        <v>01</v>
      </c>
      <c r="B650" t="str">
        <f t="shared" ca="1" si="94"/>
        <v>GRP</v>
      </c>
      <c r="C650" t="s">
        <v>223</v>
      </c>
      <c r="D650" t="s">
        <v>1090</v>
      </c>
      <c r="E650">
        <f t="shared" ca="1" si="95"/>
        <v>0</v>
      </c>
      <c r="H650" t="str">
        <f t="shared" ca="1" si="96"/>
        <v>'NEO GRP '!</v>
      </c>
      <c r="I650" t="str">
        <f t="shared" ref="I650:I713" ca="1" si="99">IF(IFERROR(VLOOKUP(C650,INDIRECT($I$14&amp;"D:D"),1,FALSE),0)&lt;&gt;0,I$14,0)</f>
        <v>'NEO GRP '!</v>
      </c>
      <c r="J650">
        <f t="shared" ca="1" si="92"/>
        <v>0</v>
      </c>
      <c r="K650">
        <f t="shared" ca="1" si="92"/>
        <v>0</v>
      </c>
      <c r="L650">
        <f t="shared" ca="1" si="92"/>
        <v>0</v>
      </c>
      <c r="M650">
        <f t="shared" ca="1" si="92"/>
        <v>0</v>
      </c>
      <c r="N650">
        <f t="shared" ca="1" si="92"/>
        <v>0</v>
      </c>
      <c r="O650" t="str">
        <f t="shared" ca="1" si="97"/>
        <v>d:Z</v>
      </c>
      <c r="P650" t="str">
        <f t="shared" ca="1" si="98"/>
        <v>d9:Z9</v>
      </c>
    </row>
    <row r="651" spans="1:16">
      <c r="A651" t="str">
        <f t="shared" si="93"/>
        <v>02</v>
      </c>
      <c r="B651" t="str">
        <f t="shared" ca="1" si="94"/>
        <v>GRP</v>
      </c>
      <c r="C651" t="s">
        <v>223</v>
      </c>
      <c r="D651" t="s">
        <v>1091</v>
      </c>
      <c r="E651">
        <f t="shared" ca="1" si="95"/>
        <v>0</v>
      </c>
      <c r="H651" t="str">
        <f t="shared" ca="1" si="96"/>
        <v>'NEO GRP '!</v>
      </c>
      <c r="I651" t="str">
        <f t="shared" ca="1" si="99"/>
        <v>'NEO GRP '!</v>
      </c>
      <c r="J651">
        <f t="shared" ca="1" si="92"/>
        <v>0</v>
      </c>
      <c r="K651">
        <f t="shared" ca="1" si="92"/>
        <v>0</v>
      </c>
      <c r="L651">
        <f t="shared" ca="1" si="92"/>
        <v>0</v>
      </c>
      <c r="M651">
        <f t="shared" ca="1" si="92"/>
        <v>0</v>
      </c>
      <c r="N651">
        <f t="shared" ca="1" si="92"/>
        <v>0</v>
      </c>
      <c r="O651" t="str">
        <f t="shared" ca="1" si="97"/>
        <v>d:Z</v>
      </c>
      <c r="P651" t="str">
        <f t="shared" ca="1" si="98"/>
        <v>d9:Z9</v>
      </c>
    </row>
    <row r="652" spans="1:16">
      <c r="A652" t="str">
        <f t="shared" si="93"/>
        <v>03</v>
      </c>
      <c r="B652" t="str">
        <f t="shared" ca="1" si="94"/>
        <v>GRP</v>
      </c>
      <c r="C652" t="s">
        <v>223</v>
      </c>
      <c r="D652" t="s">
        <v>1092</v>
      </c>
      <c r="E652">
        <f t="shared" ca="1" si="95"/>
        <v>0</v>
      </c>
      <c r="H652" t="str">
        <f t="shared" ca="1" si="96"/>
        <v>'NEO GRP '!</v>
      </c>
      <c r="I652" t="str">
        <f t="shared" ca="1" si="99"/>
        <v>'NEO GRP '!</v>
      </c>
      <c r="J652">
        <f t="shared" ca="1" si="92"/>
        <v>0</v>
      </c>
      <c r="K652">
        <f t="shared" ca="1" si="92"/>
        <v>0</v>
      </c>
      <c r="L652">
        <f t="shared" ca="1" si="92"/>
        <v>0</v>
      </c>
      <c r="M652">
        <f t="shared" ca="1" si="92"/>
        <v>0</v>
      </c>
      <c r="N652">
        <f t="shared" ca="1" si="92"/>
        <v>0</v>
      </c>
      <c r="O652" t="str">
        <f t="shared" ca="1" si="97"/>
        <v>d:Z</v>
      </c>
      <c r="P652" t="str">
        <f t="shared" ca="1" si="98"/>
        <v>d9:Z9</v>
      </c>
    </row>
    <row r="653" spans="1:16">
      <c r="A653" t="str">
        <f t="shared" si="93"/>
        <v>04</v>
      </c>
      <c r="B653" t="str">
        <f t="shared" ca="1" si="94"/>
        <v>GRP</v>
      </c>
      <c r="C653" t="s">
        <v>223</v>
      </c>
      <c r="D653" t="s">
        <v>1093</v>
      </c>
      <c r="E653">
        <f t="shared" ca="1" si="95"/>
        <v>0</v>
      </c>
      <c r="H653" t="str">
        <f t="shared" ca="1" si="96"/>
        <v>'NEO GRP '!</v>
      </c>
      <c r="I653" t="str">
        <f t="shared" ca="1" si="99"/>
        <v>'NEO GRP '!</v>
      </c>
      <c r="J653">
        <f t="shared" ca="1" si="92"/>
        <v>0</v>
      </c>
      <c r="K653">
        <f t="shared" ca="1" si="92"/>
        <v>0</v>
      </c>
      <c r="L653">
        <f t="shared" ca="1" si="92"/>
        <v>0</v>
      </c>
      <c r="M653">
        <f t="shared" ca="1" si="92"/>
        <v>0</v>
      </c>
      <c r="N653">
        <f t="shared" ca="1" si="92"/>
        <v>0</v>
      </c>
      <c r="O653" t="str">
        <f t="shared" ca="1" si="97"/>
        <v>d:Z</v>
      </c>
      <c r="P653" t="str">
        <f t="shared" ca="1" si="98"/>
        <v>d9:Z9</v>
      </c>
    </row>
    <row r="654" spans="1:16">
      <c r="A654" t="str">
        <f t="shared" si="93"/>
        <v>05</v>
      </c>
      <c r="B654" t="str">
        <f t="shared" ca="1" si="94"/>
        <v>GRP</v>
      </c>
      <c r="C654" t="s">
        <v>223</v>
      </c>
      <c r="D654" t="s">
        <v>1094</v>
      </c>
      <c r="E654">
        <f t="shared" ca="1" si="95"/>
        <v>0</v>
      </c>
      <c r="H654" t="str">
        <f t="shared" ca="1" si="96"/>
        <v>'NEO GRP '!</v>
      </c>
      <c r="I654" t="str">
        <f t="shared" ca="1" si="99"/>
        <v>'NEO GRP '!</v>
      </c>
      <c r="J654">
        <f t="shared" ca="1" si="92"/>
        <v>0</v>
      </c>
      <c r="K654">
        <f t="shared" ca="1" si="92"/>
        <v>0</v>
      </c>
      <c r="L654">
        <f t="shared" ca="1" si="92"/>
        <v>0</v>
      </c>
      <c r="M654">
        <f t="shared" ca="1" si="92"/>
        <v>0</v>
      </c>
      <c r="N654">
        <f t="shared" ca="1" si="92"/>
        <v>0</v>
      </c>
      <c r="O654" t="str">
        <f t="shared" ca="1" si="97"/>
        <v>d:Z</v>
      </c>
      <c r="P654" t="str">
        <f t="shared" ca="1" si="98"/>
        <v>d9:Z9</v>
      </c>
    </row>
    <row r="655" spans="1:16">
      <c r="A655" t="str">
        <f t="shared" si="93"/>
        <v>06</v>
      </c>
      <c r="B655" t="str">
        <f t="shared" ca="1" si="94"/>
        <v>GRP</v>
      </c>
      <c r="C655" t="s">
        <v>223</v>
      </c>
      <c r="D655" t="s">
        <v>1095</v>
      </c>
      <c r="E655">
        <f t="shared" ca="1" si="95"/>
        <v>0</v>
      </c>
      <c r="H655" t="str">
        <f t="shared" ca="1" si="96"/>
        <v>'NEO GRP '!</v>
      </c>
      <c r="I655" t="str">
        <f t="shared" ca="1" si="99"/>
        <v>'NEO GRP '!</v>
      </c>
      <c r="J655">
        <f t="shared" ca="1" si="92"/>
        <v>0</v>
      </c>
      <c r="K655">
        <f t="shared" ca="1" si="92"/>
        <v>0</v>
      </c>
      <c r="L655">
        <f t="shared" ca="1" si="92"/>
        <v>0</v>
      </c>
      <c r="M655">
        <f t="shared" ca="1" si="92"/>
        <v>0</v>
      </c>
      <c r="N655">
        <f t="shared" ca="1" si="92"/>
        <v>0</v>
      </c>
      <c r="O655" t="str">
        <f t="shared" ca="1" si="97"/>
        <v>d:Z</v>
      </c>
      <c r="P655" t="str">
        <f t="shared" ca="1" si="98"/>
        <v>d9:Z9</v>
      </c>
    </row>
    <row r="656" spans="1:16">
      <c r="A656" t="str">
        <f t="shared" si="93"/>
        <v>07</v>
      </c>
      <c r="B656" t="str">
        <f t="shared" ca="1" si="94"/>
        <v>GRP</v>
      </c>
      <c r="C656" t="s">
        <v>223</v>
      </c>
      <c r="D656" t="s">
        <v>1096</v>
      </c>
      <c r="E656">
        <f t="shared" ca="1" si="95"/>
        <v>0</v>
      </c>
      <c r="H656" t="str">
        <f t="shared" ca="1" si="96"/>
        <v>'NEO GRP '!</v>
      </c>
      <c r="I656" t="str">
        <f t="shared" ca="1" si="99"/>
        <v>'NEO GRP '!</v>
      </c>
      <c r="J656">
        <f t="shared" ca="1" si="92"/>
        <v>0</v>
      </c>
      <c r="K656">
        <f t="shared" ca="1" si="92"/>
        <v>0</v>
      </c>
      <c r="L656">
        <f t="shared" ca="1" si="92"/>
        <v>0</v>
      </c>
      <c r="M656">
        <f t="shared" ca="1" si="92"/>
        <v>0</v>
      </c>
      <c r="N656">
        <f t="shared" ca="1" si="92"/>
        <v>0</v>
      </c>
      <c r="O656" t="str">
        <f t="shared" ca="1" si="97"/>
        <v>d:Z</v>
      </c>
      <c r="P656" t="str">
        <f t="shared" ca="1" si="98"/>
        <v>d9:Z9</v>
      </c>
    </row>
    <row r="657" spans="1:16">
      <c r="A657" t="str">
        <f t="shared" si="93"/>
        <v>08</v>
      </c>
      <c r="B657" t="str">
        <f t="shared" ca="1" si="94"/>
        <v>GRP</v>
      </c>
      <c r="C657" t="s">
        <v>223</v>
      </c>
      <c r="D657" t="s">
        <v>1097</v>
      </c>
      <c r="E657">
        <f t="shared" ca="1" si="95"/>
        <v>0</v>
      </c>
      <c r="H657" t="str">
        <f t="shared" ca="1" si="96"/>
        <v>'NEO GRP '!</v>
      </c>
      <c r="I657" t="str">
        <f t="shared" ca="1" si="99"/>
        <v>'NEO GRP '!</v>
      </c>
      <c r="J657">
        <f t="shared" ca="1" si="92"/>
        <v>0</v>
      </c>
      <c r="K657">
        <f t="shared" ca="1" si="92"/>
        <v>0</v>
      </c>
      <c r="L657">
        <f t="shared" ca="1" si="92"/>
        <v>0</v>
      </c>
      <c r="M657">
        <f t="shared" ca="1" si="92"/>
        <v>0</v>
      </c>
      <c r="N657">
        <f t="shared" ca="1" si="92"/>
        <v>0</v>
      </c>
      <c r="O657" t="str">
        <f t="shared" ca="1" si="97"/>
        <v>d:Z</v>
      </c>
      <c r="P657" t="str">
        <f t="shared" ca="1" si="98"/>
        <v>d9:Z9</v>
      </c>
    </row>
    <row r="658" spans="1:16">
      <c r="A658" t="str">
        <f t="shared" si="93"/>
        <v>09</v>
      </c>
      <c r="B658" t="str">
        <f t="shared" ca="1" si="94"/>
        <v>GRP</v>
      </c>
      <c r="C658" t="s">
        <v>223</v>
      </c>
      <c r="D658" t="s">
        <v>1098</v>
      </c>
      <c r="E658">
        <f t="shared" ca="1" si="95"/>
        <v>0</v>
      </c>
      <c r="H658" t="str">
        <f t="shared" ca="1" si="96"/>
        <v>'NEO GRP '!</v>
      </c>
      <c r="I658" t="str">
        <f t="shared" ca="1" si="99"/>
        <v>'NEO GRP '!</v>
      </c>
      <c r="J658">
        <f t="shared" ca="1" si="92"/>
        <v>0</v>
      </c>
      <c r="K658">
        <f t="shared" ca="1" si="92"/>
        <v>0</v>
      </c>
      <c r="L658">
        <f t="shared" ca="1" si="92"/>
        <v>0</v>
      </c>
      <c r="M658">
        <f t="shared" ca="1" si="92"/>
        <v>0</v>
      </c>
      <c r="N658">
        <f t="shared" ca="1" si="92"/>
        <v>0</v>
      </c>
      <c r="O658" t="str">
        <f t="shared" ca="1" si="97"/>
        <v>d:Z</v>
      </c>
      <c r="P658" t="str">
        <f t="shared" ca="1" si="98"/>
        <v>d9:Z9</v>
      </c>
    </row>
    <row r="659" spans="1:16">
      <c r="A659" t="str">
        <f t="shared" si="93"/>
        <v>10</v>
      </c>
      <c r="B659" t="str">
        <f t="shared" ca="1" si="94"/>
        <v>GRP</v>
      </c>
      <c r="C659" t="s">
        <v>223</v>
      </c>
      <c r="D659" t="s">
        <v>1099</v>
      </c>
      <c r="E659">
        <f t="shared" ca="1" si="95"/>
        <v>0</v>
      </c>
      <c r="H659" t="str">
        <f t="shared" ca="1" si="96"/>
        <v>'NEO GRP '!</v>
      </c>
      <c r="I659" t="str">
        <f t="shared" ca="1" si="99"/>
        <v>'NEO GRP '!</v>
      </c>
      <c r="J659">
        <f t="shared" ca="1" si="92"/>
        <v>0</v>
      </c>
      <c r="K659">
        <f t="shared" ca="1" si="92"/>
        <v>0</v>
      </c>
      <c r="L659">
        <f t="shared" ca="1" si="92"/>
        <v>0</v>
      </c>
      <c r="M659">
        <f t="shared" ca="1" si="92"/>
        <v>0</v>
      </c>
      <c r="N659">
        <f t="shared" ca="1" si="92"/>
        <v>0</v>
      </c>
      <c r="O659" t="str">
        <f t="shared" ca="1" si="97"/>
        <v>d:Z</v>
      </c>
      <c r="P659" t="str">
        <f t="shared" ca="1" si="98"/>
        <v>d9:Z9</v>
      </c>
    </row>
    <row r="660" spans="1:16">
      <c r="A660" t="str">
        <f t="shared" si="93"/>
        <v>11</v>
      </c>
      <c r="B660" t="str">
        <f t="shared" ca="1" si="94"/>
        <v>GRP</v>
      </c>
      <c r="C660" t="s">
        <v>223</v>
      </c>
      <c r="D660" t="s">
        <v>1100</v>
      </c>
      <c r="E660">
        <f t="shared" ca="1" si="95"/>
        <v>0</v>
      </c>
      <c r="H660" t="str">
        <f t="shared" ca="1" si="96"/>
        <v>'NEO GRP '!</v>
      </c>
      <c r="I660" t="str">
        <f t="shared" ca="1" si="99"/>
        <v>'NEO GRP '!</v>
      </c>
      <c r="J660">
        <f t="shared" ca="1" si="92"/>
        <v>0</v>
      </c>
      <c r="K660">
        <f t="shared" ca="1" si="92"/>
        <v>0</v>
      </c>
      <c r="L660">
        <f t="shared" ca="1" si="92"/>
        <v>0</v>
      </c>
      <c r="M660">
        <f t="shared" ca="1" si="92"/>
        <v>0</v>
      </c>
      <c r="N660">
        <f t="shared" ca="1" si="92"/>
        <v>0</v>
      </c>
      <c r="O660" t="str">
        <f t="shared" ca="1" si="97"/>
        <v>d:Z</v>
      </c>
      <c r="P660" t="str">
        <f t="shared" ca="1" si="98"/>
        <v>d9:Z9</v>
      </c>
    </row>
    <row r="661" spans="1:16">
      <c r="A661" t="str">
        <f t="shared" si="93"/>
        <v>12</v>
      </c>
      <c r="B661" t="str">
        <f t="shared" ca="1" si="94"/>
        <v>GRP</v>
      </c>
      <c r="C661" t="s">
        <v>223</v>
      </c>
      <c r="D661" t="s">
        <v>1101</v>
      </c>
      <c r="E661">
        <f t="shared" ca="1" si="95"/>
        <v>0</v>
      </c>
      <c r="H661" t="str">
        <f t="shared" ca="1" si="96"/>
        <v>'NEO GRP '!</v>
      </c>
      <c r="I661" t="str">
        <f t="shared" ca="1" si="99"/>
        <v>'NEO GRP '!</v>
      </c>
      <c r="J661">
        <f t="shared" ca="1" si="92"/>
        <v>0</v>
      </c>
      <c r="K661">
        <f t="shared" ca="1" si="92"/>
        <v>0</v>
      </c>
      <c r="L661">
        <f t="shared" ca="1" si="92"/>
        <v>0</v>
      </c>
      <c r="M661">
        <f t="shared" ca="1" si="92"/>
        <v>0</v>
      </c>
      <c r="N661">
        <f t="shared" ca="1" si="92"/>
        <v>0</v>
      </c>
      <c r="O661" t="str">
        <f t="shared" ca="1" si="97"/>
        <v>d:Z</v>
      </c>
      <c r="P661" t="str">
        <f t="shared" ca="1" si="98"/>
        <v>d9:Z9</v>
      </c>
    </row>
    <row r="662" spans="1:16">
      <c r="A662" t="str">
        <f t="shared" si="93"/>
        <v>13</v>
      </c>
      <c r="B662" t="str">
        <f t="shared" ca="1" si="94"/>
        <v>GRP</v>
      </c>
      <c r="C662" t="s">
        <v>223</v>
      </c>
      <c r="D662" t="s">
        <v>1102</v>
      </c>
      <c r="E662">
        <f t="shared" ca="1" si="95"/>
        <v>0</v>
      </c>
      <c r="H662" t="str">
        <f t="shared" ca="1" si="96"/>
        <v>'NEO GRP '!</v>
      </c>
      <c r="I662" t="str">
        <f t="shared" ca="1" si="99"/>
        <v>'NEO GRP '!</v>
      </c>
      <c r="J662">
        <f t="shared" ca="1" si="92"/>
        <v>0</v>
      </c>
      <c r="K662">
        <f t="shared" ca="1" si="92"/>
        <v>0</v>
      </c>
      <c r="L662">
        <f t="shared" ca="1" si="92"/>
        <v>0</v>
      </c>
      <c r="M662">
        <f t="shared" ca="1" si="92"/>
        <v>0</v>
      </c>
      <c r="N662">
        <f t="shared" ca="1" si="92"/>
        <v>0</v>
      </c>
      <c r="O662" t="str">
        <f t="shared" ca="1" si="97"/>
        <v>d:Z</v>
      </c>
      <c r="P662" t="str">
        <f t="shared" ca="1" si="98"/>
        <v>d9:Z9</v>
      </c>
    </row>
    <row r="663" spans="1:16">
      <c r="A663" t="str">
        <f t="shared" si="93"/>
        <v>100</v>
      </c>
      <c r="B663" t="str">
        <f t="shared" ca="1" si="94"/>
        <v>GRP</v>
      </c>
      <c r="C663" t="s">
        <v>223</v>
      </c>
      <c r="D663" t="s">
        <v>1103</v>
      </c>
      <c r="E663">
        <f t="shared" ca="1" si="95"/>
        <v>0</v>
      </c>
      <c r="H663" t="str">
        <f t="shared" ca="1" si="96"/>
        <v>'NEO GRP '!</v>
      </c>
      <c r="I663" t="str">
        <f t="shared" ca="1" si="99"/>
        <v>'NEO GRP '!</v>
      </c>
      <c r="J663">
        <f t="shared" ca="1" si="92"/>
        <v>0</v>
      </c>
      <c r="K663">
        <f t="shared" ca="1" si="92"/>
        <v>0</v>
      </c>
      <c r="L663">
        <f t="shared" ca="1" si="92"/>
        <v>0</v>
      </c>
      <c r="M663">
        <f t="shared" ca="1" si="92"/>
        <v>0</v>
      </c>
      <c r="N663">
        <f t="shared" ca="1" si="92"/>
        <v>0</v>
      </c>
      <c r="O663" t="str">
        <f t="shared" ca="1" si="97"/>
        <v>d:Z</v>
      </c>
      <c r="P663" t="str">
        <f t="shared" ca="1" si="98"/>
        <v>d9:Z9</v>
      </c>
    </row>
    <row r="664" spans="1:16">
      <c r="A664" t="str">
        <f t="shared" si="93"/>
        <v>01</v>
      </c>
      <c r="B664" t="str">
        <f t="shared" ca="1" si="94"/>
        <v>GRP</v>
      </c>
      <c r="C664" t="s">
        <v>224</v>
      </c>
      <c r="D664" t="s">
        <v>1104</v>
      </c>
      <c r="E664">
        <f t="shared" ca="1" si="95"/>
        <v>0</v>
      </c>
      <c r="H664" t="str">
        <f t="shared" ca="1" si="96"/>
        <v>'NEO GRP '!</v>
      </c>
      <c r="I664" t="str">
        <f t="shared" ca="1" si="99"/>
        <v>'NEO GRP '!</v>
      </c>
      <c r="J664">
        <f t="shared" ca="1" si="92"/>
        <v>0</v>
      </c>
      <c r="K664">
        <f t="shared" ca="1" si="92"/>
        <v>0</v>
      </c>
      <c r="L664">
        <f t="shared" ca="1" si="92"/>
        <v>0</v>
      </c>
      <c r="M664">
        <f t="shared" ca="1" si="92"/>
        <v>0</v>
      </c>
      <c r="N664">
        <f t="shared" ca="1" si="92"/>
        <v>0</v>
      </c>
      <c r="O664" t="str">
        <f t="shared" ca="1" si="97"/>
        <v>d:Z</v>
      </c>
      <c r="P664" t="str">
        <f t="shared" ca="1" si="98"/>
        <v>d9:Z9</v>
      </c>
    </row>
    <row r="665" spans="1:16">
      <c r="A665" t="str">
        <f t="shared" si="93"/>
        <v>02</v>
      </c>
      <c r="B665" t="str">
        <f t="shared" ca="1" si="94"/>
        <v>GRP</v>
      </c>
      <c r="C665" t="s">
        <v>224</v>
      </c>
      <c r="D665" t="s">
        <v>1105</v>
      </c>
      <c r="E665">
        <f t="shared" ca="1" si="95"/>
        <v>0</v>
      </c>
      <c r="H665" t="str">
        <f t="shared" ca="1" si="96"/>
        <v>'NEO GRP '!</v>
      </c>
      <c r="I665" t="str">
        <f t="shared" ca="1" si="99"/>
        <v>'NEO GRP '!</v>
      </c>
      <c r="J665">
        <f t="shared" ca="1" si="92"/>
        <v>0</v>
      </c>
      <c r="K665">
        <f t="shared" ca="1" si="92"/>
        <v>0</v>
      </c>
      <c r="L665">
        <f t="shared" ca="1" si="92"/>
        <v>0</v>
      </c>
      <c r="M665">
        <f t="shared" ca="1" si="92"/>
        <v>0</v>
      </c>
      <c r="N665">
        <f t="shared" ca="1" si="92"/>
        <v>0</v>
      </c>
      <c r="O665" t="str">
        <f t="shared" ca="1" si="97"/>
        <v>d:Z</v>
      </c>
      <c r="P665" t="str">
        <f t="shared" ca="1" si="98"/>
        <v>d9:Z9</v>
      </c>
    </row>
    <row r="666" spans="1:16">
      <c r="A666" t="str">
        <f t="shared" si="93"/>
        <v>03</v>
      </c>
      <c r="B666" t="str">
        <f t="shared" ca="1" si="94"/>
        <v>GRP</v>
      </c>
      <c r="C666" t="s">
        <v>224</v>
      </c>
      <c r="D666" t="s">
        <v>1106</v>
      </c>
      <c r="E666">
        <f t="shared" ca="1" si="95"/>
        <v>0</v>
      </c>
      <c r="H666" t="str">
        <f t="shared" ca="1" si="96"/>
        <v>'NEO GRP '!</v>
      </c>
      <c r="I666" t="str">
        <f t="shared" ca="1" si="99"/>
        <v>'NEO GRP '!</v>
      </c>
      <c r="J666">
        <f t="shared" ca="1" si="92"/>
        <v>0</v>
      </c>
      <c r="K666">
        <f t="shared" ca="1" si="92"/>
        <v>0</v>
      </c>
      <c r="L666">
        <f t="shared" ca="1" si="92"/>
        <v>0</v>
      </c>
      <c r="M666">
        <f t="shared" ca="1" si="92"/>
        <v>0</v>
      </c>
      <c r="N666">
        <f t="shared" ca="1" si="92"/>
        <v>0</v>
      </c>
      <c r="O666" t="str">
        <f t="shared" ca="1" si="97"/>
        <v>d:Z</v>
      </c>
      <c r="P666" t="str">
        <f t="shared" ca="1" si="98"/>
        <v>d9:Z9</v>
      </c>
    </row>
    <row r="667" spans="1:16">
      <c r="A667" t="str">
        <f t="shared" si="93"/>
        <v>04</v>
      </c>
      <c r="B667" t="str">
        <f t="shared" ca="1" si="94"/>
        <v>GRP</v>
      </c>
      <c r="C667" t="s">
        <v>224</v>
      </c>
      <c r="D667" t="s">
        <v>1107</v>
      </c>
      <c r="E667">
        <f t="shared" ca="1" si="95"/>
        <v>0</v>
      </c>
      <c r="H667" t="str">
        <f t="shared" ca="1" si="96"/>
        <v>'NEO GRP '!</v>
      </c>
      <c r="I667" t="str">
        <f t="shared" ca="1" si="99"/>
        <v>'NEO GRP '!</v>
      </c>
      <c r="J667">
        <f t="shared" ca="1" si="92"/>
        <v>0</v>
      </c>
      <c r="K667">
        <f t="shared" ca="1" si="92"/>
        <v>0</v>
      </c>
      <c r="L667">
        <f t="shared" ca="1" si="92"/>
        <v>0</v>
      </c>
      <c r="M667">
        <f t="shared" ca="1" si="92"/>
        <v>0</v>
      </c>
      <c r="N667">
        <f t="shared" ca="1" si="92"/>
        <v>0</v>
      </c>
      <c r="O667" t="str">
        <f t="shared" ca="1" si="97"/>
        <v>d:Z</v>
      </c>
      <c r="P667" t="str">
        <f t="shared" ca="1" si="98"/>
        <v>d9:Z9</v>
      </c>
    </row>
    <row r="668" spans="1:16">
      <c r="A668" t="str">
        <f t="shared" si="93"/>
        <v>05</v>
      </c>
      <c r="B668" t="str">
        <f t="shared" ca="1" si="94"/>
        <v>GRP</v>
      </c>
      <c r="C668" t="s">
        <v>224</v>
      </c>
      <c r="D668" t="s">
        <v>1108</v>
      </c>
      <c r="E668">
        <f t="shared" ca="1" si="95"/>
        <v>0</v>
      </c>
      <c r="H668" t="str">
        <f t="shared" ca="1" si="96"/>
        <v>'NEO GRP '!</v>
      </c>
      <c r="I668" t="str">
        <f t="shared" ca="1" si="99"/>
        <v>'NEO GRP '!</v>
      </c>
      <c r="J668">
        <f t="shared" ca="1" si="92"/>
        <v>0</v>
      </c>
      <c r="K668">
        <f t="shared" ca="1" si="92"/>
        <v>0</v>
      </c>
      <c r="L668">
        <f t="shared" ca="1" si="92"/>
        <v>0</v>
      </c>
      <c r="M668">
        <f t="shared" ca="1" si="92"/>
        <v>0</v>
      </c>
      <c r="N668">
        <f t="shared" ca="1" si="92"/>
        <v>0</v>
      </c>
      <c r="O668" t="str">
        <f t="shared" ca="1" si="97"/>
        <v>d:Z</v>
      </c>
      <c r="P668" t="str">
        <f t="shared" ca="1" si="98"/>
        <v>d9:Z9</v>
      </c>
    </row>
    <row r="669" spans="1:16">
      <c r="A669" t="str">
        <f t="shared" si="93"/>
        <v>06</v>
      </c>
      <c r="B669" t="str">
        <f t="shared" ca="1" si="94"/>
        <v>GRP</v>
      </c>
      <c r="C669" t="s">
        <v>224</v>
      </c>
      <c r="D669" t="s">
        <v>1109</v>
      </c>
      <c r="E669">
        <f t="shared" ca="1" si="95"/>
        <v>0</v>
      </c>
      <c r="H669" t="str">
        <f t="shared" ca="1" si="96"/>
        <v>'NEO GRP '!</v>
      </c>
      <c r="I669" t="str">
        <f t="shared" ca="1" si="99"/>
        <v>'NEO GRP '!</v>
      </c>
      <c r="J669">
        <f t="shared" ca="1" si="92"/>
        <v>0</v>
      </c>
      <c r="K669">
        <f t="shared" ca="1" si="92"/>
        <v>0</v>
      </c>
      <c r="L669">
        <f t="shared" ca="1" si="92"/>
        <v>0</v>
      </c>
      <c r="M669">
        <f t="shared" ca="1" si="92"/>
        <v>0</v>
      </c>
      <c r="N669">
        <f t="shared" ca="1" si="92"/>
        <v>0</v>
      </c>
      <c r="O669" t="str">
        <f t="shared" ca="1" si="97"/>
        <v>d:Z</v>
      </c>
      <c r="P669" t="str">
        <f t="shared" ca="1" si="98"/>
        <v>d9:Z9</v>
      </c>
    </row>
    <row r="670" spans="1:16">
      <c r="A670" t="str">
        <f t="shared" si="93"/>
        <v>07</v>
      </c>
      <c r="B670" t="str">
        <f t="shared" ca="1" si="94"/>
        <v>GRP</v>
      </c>
      <c r="C670" t="s">
        <v>224</v>
      </c>
      <c r="D670" t="s">
        <v>1110</v>
      </c>
      <c r="E670">
        <f t="shared" ca="1" si="95"/>
        <v>0</v>
      </c>
      <c r="H670" t="str">
        <f t="shared" ca="1" si="96"/>
        <v>'NEO GRP '!</v>
      </c>
      <c r="I670" t="str">
        <f t="shared" ca="1" si="99"/>
        <v>'NEO GRP '!</v>
      </c>
      <c r="J670">
        <f t="shared" ca="1" si="92"/>
        <v>0</v>
      </c>
      <c r="K670">
        <f t="shared" ca="1" si="92"/>
        <v>0</v>
      </c>
      <c r="L670">
        <f t="shared" ca="1" si="92"/>
        <v>0</v>
      </c>
      <c r="M670">
        <f t="shared" ca="1" si="92"/>
        <v>0</v>
      </c>
      <c r="N670">
        <f t="shared" ca="1" si="92"/>
        <v>0</v>
      </c>
      <c r="O670" t="str">
        <f t="shared" ca="1" si="97"/>
        <v>d:Z</v>
      </c>
      <c r="P670" t="str">
        <f t="shared" ca="1" si="98"/>
        <v>d9:Z9</v>
      </c>
    </row>
    <row r="671" spans="1:16">
      <c r="A671" t="str">
        <f t="shared" si="93"/>
        <v>08</v>
      </c>
      <c r="B671" t="str">
        <f t="shared" ca="1" si="94"/>
        <v>GRP</v>
      </c>
      <c r="C671" t="s">
        <v>224</v>
      </c>
      <c r="D671" t="s">
        <v>1111</v>
      </c>
      <c r="E671">
        <f t="shared" ca="1" si="95"/>
        <v>0</v>
      </c>
      <c r="H671" t="str">
        <f t="shared" ca="1" si="96"/>
        <v>'NEO GRP '!</v>
      </c>
      <c r="I671" t="str">
        <f t="shared" ca="1" si="99"/>
        <v>'NEO GRP '!</v>
      </c>
      <c r="J671">
        <f t="shared" ca="1" si="92"/>
        <v>0</v>
      </c>
      <c r="K671">
        <f t="shared" ca="1" si="92"/>
        <v>0</v>
      </c>
      <c r="L671">
        <f t="shared" ca="1" si="92"/>
        <v>0</v>
      </c>
      <c r="M671">
        <f t="shared" ca="1" si="92"/>
        <v>0</v>
      </c>
      <c r="N671">
        <f t="shared" ca="1" si="92"/>
        <v>0</v>
      </c>
      <c r="O671" t="str">
        <f t="shared" ca="1" si="97"/>
        <v>d:Z</v>
      </c>
      <c r="P671" t="str">
        <f t="shared" ca="1" si="98"/>
        <v>d9:Z9</v>
      </c>
    </row>
    <row r="672" spans="1:16">
      <c r="A672" t="str">
        <f t="shared" si="93"/>
        <v>09</v>
      </c>
      <c r="B672" t="str">
        <f t="shared" ca="1" si="94"/>
        <v>GRP</v>
      </c>
      <c r="C672" t="s">
        <v>224</v>
      </c>
      <c r="D672" t="s">
        <v>1112</v>
      </c>
      <c r="E672">
        <f t="shared" ca="1" si="95"/>
        <v>0</v>
      </c>
      <c r="H672" t="str">
        <f t="shared" ca="1" si="96"/>
        <v>'NEO GRP '!</v>
      </c>
      <c r="I672" t="str">
        <f t="shared" ca="1" si="99"/>
        <v>'NEO GRP '!</v>
      </c>
      <c r="J672">
        <f t="shared" ca="1" si="92"/>
        <v>0</v>
      </c>
      <c r="K672">
        <f t="shared" ca="1" si="92"/>
        <v>0</v>
      </c>
      <c r="L672">
        <f t="shared" ca="1" si="92"/>
        <v>0</v>
      </c>
      <c r="M672">
        <f t="shared" ca="1" si="92"/>
        <v>0</v>
      </c>
      <c r="N672">
        <f t="shared" ca="1" si="92"/>
        <v>0</v>
      </c>
      <c r="O672" t="str">
        <f t="shared" ca="1" si="97"/>
        <v>d:Z</v>
      </c>
      <c r="P672" t="str">
        <f t="shared" ca="1" si="98"/>
        <v>d9:Z9</v>
      </c>
    </row>
    <row r="673" spans="1:16">
      <c r="A673" t="str">
        <f t="shared" si="93"/>
        <v>10</v>
      </c>
      <c r="B673" t="str">
        <f t="shared" ca="1" si="94"/>
        <v>GRP</v>
      </c>
      <c r="C673" t="s">
        <v>224</v>
      </c>
      <c r="D673" t="s">
        <v>1113</v>
      </c>
      <c r="E673">
        <f t="shared" ca="1" si="95"/>
        <v>0</v>
      </c>
      <c r="H673" t="str">
        <f t="shared" ca="1" si="96"/>
        <v>'NEO GRP '!</v>
      </c>
      <c r="I673" t="str">
        <f t="shared" ca="1" si="99"/>
        <v>'NEO GRP '!</v>
      </c>
      <c r="J673">
        <f t="shared" ca="1" si="92"/>
        <v>0</v>
      </c>
      <c r="K673">
        <f t="shared" ca="1" si="92"/>
        <v>0</v>
      </c>
      <c r="L673">
        <f t="shared" ca="1" si="92"/>
        <v>0</v>
      </c>
      <c r="M673">
        <f t="shared" ca="1" si="92"/>
        <v>0</v>
      </c>
      <c r="N673">
        <f t="shared" ca="1" si="92"/>
        <v>0</v>
      </c>
      <c r="O673" t="str">
        <f t="shared" ca="1" si="97"/>
        <v>d:Z</v>
      </c>
      <c r="P673" t="str">
        <f t="shared" ca="1" si="98"/>
        <v>d9:Z9</v>
      </c>
    </row>
    <row r="674" spans="1:16">
      <c r="A674" t="str">
        <f t="shared" si="93"/>
        <v>11</v>
      </c>
      <c r="B674" t="str">
        <f t="shared" ca="1" si="94"/>
        <v>GRP</v>
      </c>
      <c r="C674" t="s">
        <v>224</v>
      </c>
      <c r="D674" t="s">
        <v>1114</v>
      </c>
      <c r="E674">
        <f t="shared" ca="1" si="95"/>
        <v>0</v>
      </c>
      <c r="H674" t="str">
        <f t="shared" ca="1" si="96"/>
        <v>'NEO GRP '!</v>
      </c>
      <c r="I674" t="str">
        <f t="shared" ca="1" si="99"/>
        <v>'NEO GRP '!</v>
      </c>
      <c r="J674">
        <f t="shared" ca="1" si="92"/>
        <v>0</v>
      </c>
      <c r="K674">
        <f t="shared" ca="1" si="92"/>
        <v>0</v>
      </c>
      <c r="L674">
        <f t="shared" ca="1" si="92"/>
        <v>0</v>
      </c>
      <c r="M674">
        <f t="shared" ca="1" si="92"/>
        <v>0</v>
      </c>
      <c r="N674">
        <f t="shared" ca="1" si="92"/>
        <v>0</v>
      </c>
      <c r="O674" t="str">
        <f t="shared" ca="1" si="97"/>
        <v>d:Z</v>
      </c>
      <c r="P674" t="str">
        <f t="shared" ca="1" si="98"/>
        <v>d9:Z9</v>
      </c>
    </row>
    <row r="675" spans="1:16">
      <c r="A675" t="str">
        <f t="shared" si="93"/>
        <v>12</v>
      </c>
      <c r="B675" t="str">
        <f t="shared" ca="1" si="94"/>
        <v>GRP</v>
      </c>
      <c r="C675" t="s">
        <v>224</v>
      </c>
      <c r="D675" t="s">
        <v>1115</v>
      </c>
      <c r="E675">
        <f t="shared" ca="1" si="95"/>
        <v>0</v>
      </c>
      <c r="H675" t="str">
        <f t="shared" ca="1" si="96"/>
        <v>'NEO GRP '!</v>
      </c>
      <c r="I675" t="str">
        <f t="shared" ca="1" si="99"/>
        <v>'NEO GRP '!</v>
      </c>
      <c r="J675">
        <f t="shared" ca="1" si="92"/>
        <v>0</v>
      </c>
      <c r="K675">
        <f t="shared" ca="1" si="92"/>
        <v>0</v>
      </c>
      <c r="L675">
        <f t="shared" ca="1" si="92"/>
        <v>0</v>
      </c>
      <c r="M675">
        <f t="shared" ca="1" si="92"/>
        <v>0</v>
      </c>
      <c r="N675">
        <f t="shared" ca="1" si="92"/>
        <v>0</v>
      </c>
      <c r="O675" t="str">
        <f t="shared" ca="1" si="97"/>
        <v>d:Z</v>
      </c>
      <c r="P675" t="str">
        <f t="shared" ca="1" si="98"/>
        <v>d9:Z9</v>
      </c>
    </row>
    <row r="676" spans="1:16">
      <c r="A676" t="str">
        <f t="shared" si="93"/>
        <v>13</v>
      </c>
      <c r="B676" t="str">
        <f t="shared" ca="1" si="94"/>
        <v>GRP</v>
      </c>
      <c r="C676" t="s">
        <v>224</v>
      </c>
      <c r="D676" t="s">
        <v>1116</v>
      </c>
      <c r="E676">
        <f t="shared" ca="1" si="95"/>
        <v>0</v>
      </c>
      <c r="H676" t="str">
        <f t="shared" ca="1" si="96"/>
        <v>'NEO GRP '!</v>
      </c>
      <c r="I676" t="str">
        <f t="shared" ca="1" si="99"/>
        <v>'NEO GRP '!</v>
      </c>
      <c r="J676">
        <f t="shared" ca="1" si="92"/>
        <v>0</v>
      </c>
      <c r="K676">
        <f t="shared" ca="1" si="92"/>
        <v>0</v>
      </c>
      <c r="L676">
        <f t="shared" ca="1" si="92"/>
        <v>0</v>
      </c>
      <c r="M676">
        <f t="shared" ca="1" si="92"/>
        <v>0</v>
      </c>
      <c r="N676">
        <f t="shared" ca="1" si="92"/>
        <v>0</v>
      </c>
      <c r="O676" t="str">
        <f t="shared" ca="1" si="97"/>
        <v>d:Z</v>
      </c>
      <c r="P676" t="str">
        <f t="shared" ca="1" si="98"/>
        <v>d9:Z9</v>
      </c>
    </row>
    <row r="677" spans="1:16">
      <c r="A677" t="str">
        <f t="shared" si="93"/>
        <v>100</v>
      </c>
      <c r="B677" t="str">
        <f t="shared" ca="1" si="94"/>
        <v>GRP</v>
      </c>
      <c r="C677" t="s">
        <v>224</v>
      </c>
      <c r="D677" t="s">
        <v>1117</v>
      </c>
      <c r="E677">
        <f t="shared" ca="1" si="95"/>
        <v>0</v>
      </c>
      <c r="H677" t="str">
        <f t="shared" ca="1" si="96"/>
        <v>'NEO GRP '!</v>
      </c>
      <c r="I677" t="str">
        <f t="shared" ca="1" si="99"/>
        <v>'NEO GRP '!</v>
      </c>
      <c r="J677">
        <f t="shared" ca="1" si="92"/>
        <v>0</v>
      </c>
      <c r="K677">
        <f t="shared" ca="1" si="92"/>
        <v>0</v>
      </c>
      <c r="L677">
        <f t="shared" ca="1" si="92"/>
        <v>0</v>
      </c>
      <c r="M677">
        <f t="shared" ca="1" si="92"/>
        <v>0</v>
      </c>
      <c r="N677">
        <f t="shared" ca="1" si="92"/>
        <v>0</v>
      </c>
      <c r="O677" t="str">
        <f t="shared" ca="1" si="97"/>
        <v>d:Z</v>
      </c>
      <c r="P677" t="str">
        <f t="shared" ca="1" si="98"/>
        <v>d9:Z9</v>
      </c>
    </row>
    <row r="678" spans="1:16">
      <c r="A678" t="str">
        <f t="shared" si="93"/>
        <v>01</v>
      </c>
      <c r="B678" t="str">
        <f t="shared" ca="1" si="94"/>
        <v>GRP</v>
      </c>
      <c r="C678" t="s">
        <v>225</v>
      </c>
      <c r="D678" t="s">
        <v>1118</v>
      </c>
      <c r="E678">
        <f t="shared" ca="1" si="95"/>
        <v>0</v>
      </c>
      <c r="H678" t="str">
        <f t="shared" ca="1" si="96"/>
        <v>'NEO GRP '!</v>
      </c>
      <c r="I678" t="str">
        <f t="shared" ca="1" si="99"/>
        <v>'NEO GRP '!</v>
      </c>
      <c r="J678">
        <f t="shared" ca="1" si="92"/>
        <v>0</v>
      </c>
      <c r="K678">
        <f t="shared" ca="1" si="92"/>
        <v>0</v>
      </c>
      <c r="L678">
        <f t="shared" ca="1" si="92"/>
        <v>0</v>
      </c>
      <c r="M678">
        <f t="shared" ca="1" si="92"/>
        <v>0</v>
      </c>
      <c r="N678">
        <f t="shared" ca="1" si="92"/>
        <v>0</v>
      </c>
      <c r="O678" t="str">
        <f t="shared" ca="1" si="97"/>
        <v>d:Z</v>
      </c>
      <c r="P678" t="str">
        <f t="shared" ca="1" si="98"/>
        <v>d9:Z9</v>
      </c>
    </row>
    <row r="679" spans="1:16">
      <c r="A679" t="str">
        <f t="shared" si="93"/>
        <v>02</v>
      </c>
      <c r="B679" t="str">
        <f t="shared" ca="1" si="94"/>
        <v>GRP</v>
      </c>
      <c r="C679" t="s">
        <v>225</v>
      </c>
      <c r="D679" t="s">
        <v>1119</v>
      </c>
      <c r="E679">
        <f t="shared" ca="1" si="95"/>
        <v>0</v>
      </c>
      <c r="H679" t="str">
        <f t="shared" ca="1" si="96"/>
        <v>'NEO GRP '!</v>
      </c>
      <c r="I679" t="str">
        <f t="shared" ca="1" si="99"/>
        <v>'NEO GRP '!</v>
      </c>
      <c r="J679">
        <f t="shared" ca="1" si="92"/>
        <v>0</v>
      </c>
      <c r="K679">
        <f t="shared" ca="1" si="92"/>
        <v>0</v>
      </c>
      <c r="L679">
        <f t="shared" ca="1" si="92"/>
        <v>0</v>
      </c>
      <c r="M679">
        <f t="shared" ca="1" si="92"/>
        <v>0</v>
      </c>
      <c r="N679">
        <f t="shared" ca="1" si="92"/>
        <v>0</v>
      </c>
      <c r="O679" t="str">
        <f t="shared" ca="1" si="97"/>
        <v>d:Z</v>
      </c>
      <c r="P679" t="str">
        <f t="shared" ca="1" si="98"/>
        <v>d9:Z9</v>
      </c>
    </row>
    <row r="680" spans="1:16">
      <c r="A680" t="str">
        <f t="shared" si="93"/>
        <v>03</v>
      </c>
      <c r="B680" t="str">
        <f t="shared" ca="1" si="94"/>
        <v>GRP</v>
      </c>
      <c r="C680" t="s">
        <v>225</v>
      </c>
      <c r="D680" t="s">
        <v>1120</v>
      </c>
      <c r="E680">
        <f t="shared" ca="1" si="95"/>
        <v>0</v>
      </c>
      <c r="H680" t="str">
        <f t="shared" ca="1" si="96"/>
        <v>'NEO GRP '!</v>
      </c>
      <c r="I680" t="str">
        <f t="shared" ca="1" si="99"/>
        <v>'NEO GRP '!</v>
      </c>
      <c r="J680">
        <f t="shared" ca="1" si="92"/>
        <v>0</v>
      </c>
      <c r="K680">
        <f t="shared" ca="1" si="92"/>
        <v>0</v>
      </c>
      <c r="L680">
        <f t="shared" ca="1" si="92"/>
        <v>0</v>
      </c>
      <c r="M680">
        <f t="shared" ca="1" si="92"/>
        <v>0</v>
      </c>
      <c r="N680">
        <f t="shared" ca="1" si="92"/>
        <v>0</v>
      </c>
      <c r="O680" t="str">
        <f t="shared" ca="1" si="97"/>
        <v>d:Z</v>
      </c>
      <c r="P680" t="str">
        <f t="shared" ca="1" si="98"/>
        <v>d9:Z9</v>
      </c>
    </row>
    <row r="681" spans="1:16">
      <c r="A681" t="str">
        <f t="shared" si="93"/>
        <v>04</v>
      </c>
      <c r="B681" t="str">
        <f t="shared" ca="1" si="94"/>
        <v>GRP</v>
      </c>
      <c r="C681" t="s">
        <v>225</v>
      </c>
      <c r="D681" t="s">
        <v>1121</v>
      </c>
      <c r="E681">
        <f t="shared" ca="1" si="95"/>
        <v>0</v>
      </c>
      <c r="H681" t="str">
        <f t="shared" ca="1" si="96"/>
        <v>'NEO GRP '!</v>
      </c>
      <c r="I681" t="str">
        <f t="shared" ca="1" si="99"/>
        <v>'NEO GRP '!</v>
      </c>
      <c r="J681">
        <f t="shared" ca="1" si="92"/>
        <v>0</v>
      </c>
      <c r="K681">
        <f t="shared" ca="1" si="92"/>
        <v>0</v>
      </c>
      <c r="L681">
        <f t="shared" ca="1" si="92"/>
        <v>0</v>
      </c>
      <c r="M681">
        <f t="shared" ca="1" si="92"/>
        <v>0</v>
      </c>
      <c r="N681">
        <f t="shared" ca="1" si="92"/>
        <v>0</v>
      </c>
      <c r="O681" t="str">
        <f t="shared" ca="1" si="97"/>
        <v>d:Z</v>
      </c>
      <c r="P681" t="str">
        <f t="shared" ca="1" si="98"/>
        <v>d9:Z9</v>
      </c>
    </row>
    <row r="682" spans="1:16">
      <c r="A682" t="str">
        <f t="shared" si="93"/>
        <v>05</v>
      </c>
      <c r="B682" t="str">
        <f t="shared" ca="1" si="94"/>
        <v>GRP</v>
      </c>
      <c r="C682" t="s">
        <v>225</v>
      </c>
      <c r="D682" t="s">
        <v>1122</v>
      </c>
      <c r="E682">
        <f t="shared" ca="1" si="95"/>
        <v>0</v>
      </c>
      <c r="H682" t="str">
        <f t="shared" ca="1" si="96"/>
        <v>'NEO GRP '!</v>
      </c>
      <c r="I682" t="str">
        <f t="shared" ca="1" si="99"/>
        <v>'NEO GRP '!</v>
      </c>
      <c r="J682">
        <f t="shared" ca="1" si="92"/>
        <v>0</v>
      </c>
      <c r="K682">
        <f t="shared" ca="1" si="92"/>
        <v>0</v>
      </c>
      <c r="L682">
        <f t="shared" ca="1" si="92"/>
        <v>0</v>
      </c>
      <c r="M682">
        <f t="shared" ca="1" si="92"/>
        <v>0</v>
      </c>
      <c r="N682">
        <f t="shared" ca="1" si="92"/>
        <v>0</v>
      </c>
      <c r="O682" t="str">
        <f t="shared" ca="1" si="97"/>
        <v>d:Z</v>
      </c>
      <c r="P682" t="str">
        <f t="shared" ca="1" si="98"/>
        <v>d9:Z9</v>
      </c>
    </row>
    <row r="683" spans="1:16">
      <c r="A683" t="str">
        <f t="shared" si="93"/>
        <v>06</v>
      </c>
      <c r="B683" t="str">
        <f t="shared" ca="1" si="94"/>
        <v>GRP</v>
      </c>
      <c r="C683" t="s">
        <v>225</v>
      </c>
      <c r="D683" t="s">
        <v>1123</v>
      </c>
      <c r="E683">
        <f t="shared" ca="1" si="95"/>
        <v>0</v>
      </c>
      <c r="H683" t="str">
        <f t="shared" ca="1" si="96"/>
        <v>'NEO GRP '!</v>
      </c>
      <c r="I683" t="str">
        <f t="shared" ca="1" si="99"/>
        <v>'NEO GRP '!</v>
      </c>
      <c r="J683">
        <f t="shared" ca="1" si="92"/>
        <v>0</v>
      </c>
      <c r="K683">
        <f t="shared" ca="1" si="92"/>
        <v>0</v>
      </c>
      <c r="L683">
        <f t="shared" ca="1" si="92"/>
        <v>0</v>
      </c>
      <c r="M683">
        <f t="shared" ca="1" si="92"/>
        <v>0</v>
      </c>
      <c r="N683">
        <f t="shared" ca="1" si="92"/>
        <v>0</v>
      </c>
      <c r="O683" t="str">
        <f t="shared" ca="1" si="97"/>
        <v>d:Z</v>
      </c>
      <c r="P683" t="str">
        <f t="shared" ca="1" si="98"/>
        <v>d9:Z9</v>
      </c>
    </row>
    <row r="684" spans="1:16">
      <c r="A684" t="str">
        <f t="shared" si="93"/>
        <v>07</v>
      </c>
      <c r="B684" t="str">
        <f t="shared" ca="1" si="94"/>
        <v>GRP</v>
      </c>
      <c r="C684" t="s">
        <v>225</v>
      </c>
      <c r="D684" t="s">
        <v>1124</v>
      </c>
      <c r="E684">
        <f t="shared" ca="1" si="95"/>
        <v>0</v>
      </c>
      <c r="H684" t="str">
        <f t="shared" ca="1" si="96"/>
        <v>'NEO GRP '!</v>
      </c>
      <c r="I684" t="str">
        <f t="shared" ca="1" si="99"/>
        <v>'NEO GRP '!</v>
      </c>
      <c r="J684">
        <f t="shared" ca="1" si="92"/>
        <v>0</v>
      </c>
      <c r="K684">
        <f t="shared" ca="1" si="92"/>
        <v>0</v>
      </c>
      <c r="L684">
        <f t="shared" ca="1" si="92"/>
        <v>0</v>
      </c>
      <c r="M684">
        <f t="shared" ca="1" si="92"/>
        <v>0</v>
      </c>
      <c r="N684">
        <f t="shared" ca="1" si="92"/>
        <v>0</v>
      </c>
      <c r="O684" t="str">
        <f t="shared" ca="1" si="97"/>
        <v>d:Z</v>
      </c>
      <c r="P684" t="str">
        <f t="shared" ca="1" si="98"/>
        <v>d9:Z9</v>
      </c>
    </row>
    <row r="685" spans="1:16">
      <c r="A685" t="str">
        <f t="shared" si="93"/>
        <v>08</v>
      </c>
      <c r="B685" t="str">
        <f t="shared" ca="1" si="94"/>
        <v>GRP</v>
      </c>
      <c r="C685" t="s">
        <v>225</v>
      </c>
      <c r="D685" t="s">
        <v>1125</v>
      </c>
      <c r="E685">
        <f t="shared" ca="1" si="95"/>
        <v>0</v>
      </c>
      <c r="H685" t="str">
        <f t="shared" ca="1" si="96"/>
        <v>'NEO GRP '!</v>
      </c>
      <c r="I685" t="str">
        <f t="shared" ca="1" si="99"/>
        <v>'NEO GRP '!</v>
      </c>
      <c r="J685">
        <f t="shared" ca="1" si="92"/>
        <v>0</v>
      </c>
      <c r="K685">
        <f t="shared" ca="1" si="92"/>
        <v>0</v>
      </c>
      <c r="L685">
        <f t="shared" ca="1" si="92"/>
        <v>0</v>
      </c>
      <c r="M685">
        <f t="shared" ca="1" si="92"/>
        <v>0</v>
      </c>
      <c r="N685">
        <f t="shared" ca="1" si="92"/>
        <v>0</v>
      </c>
      <c r="O685" t="str">
        <f t="shared" ca="1" si="97"/>
        <v>d:Z</v>
      </c>
      <c r="P685" t="str">
        <f t="shared" ca="1" si="98"/>
        <v>d9:Z9</v>
      </c>
    </row>
    <row r="686" spans="1:16">
      <c r="A686" t="str">
        <f t="shared" si="93"/>
        <v>09</v>
      </c>
      <c r="B686" t="str">
        <f t="shared" ca="1" si="94"/>
        <v>GRP</v>
      </c>
      <c r="C686" t="s">
        <v>225</v>
      </c>
      <c r="D686" t="s">
        <v>1126</v>
      </c>
      <c r="E686">
        <f t="shared" ca="1" si="95"/>
        <v>0</v>
      </c>
      <c r="H686" t="str">
        <f t="shared" ca="1" si="96"/>
        <v>'NEO GRP '!</v>
      </c>
      <c r="I686" t="str">
        <f t="shared" ca="1" si="99"/>
        <v>'NEO GRP '!</v>
      </c>
      <c r="J686">
        <f t="shared" ca="1" si="92"/>
        <v>0</v>
      </c>
      <c r="K686">
        <f t="shared" ca="1" si="92"/>
        <v>0</v>
      </c>
      <c r="L686">
        <f t="shared" ca="1" si="92"/>
        <v>0</v>
      </c>
      <c r="M686">
        <f t="shared" ca="1" si="92"/>
        <v>0</v>
      </c>
      <c r="N686">
        <f t="shared" ca="1" si="92"/>
        <v>0</v>
      </c>
      <c r="O686" t="str">
        <f t="shared" ca="1" si="97"/>
        <v>d:Z</v>
      </c>
      <c r="P686" t="str">
        <f t="shared" ca="1" si="98"/>
        <v>d9:Z9</v>
      </c>
    </row>
    <row r="687" spans="1:16">
      <c r="A687" t="str">
        <f t="shared" si="93"/>
        <v>10</v>
      </c>
      <c r="B687" t="str">
        <f t="shared" ca="1" si="94"/>
        <v>GRP</v>
      </c>
      <c r="C687" t="s">
        <v>225</v>
      </c>
      <c r="D687" t="s">
        <v>1127</v>
      </c>
      <c r="E687">
        <f t="shared" ca="1" si="95"/>
        <v>0</v>
      </c>
      <c r="H687" t="str">
        <f t="shared" ca="1" si="96"/>
        <v>'NEO GRP '!</v>
      </c>
      <c r="I687" t="str">
        <f t="shared" ca="1" si="99"/>
        <v>'NEO GRP '!</v>
      </c>
      <c r="J687">
        <f t="shared" ref="J687:N737" ca="1" si="100">IF(IFERROR(VLOOKUP($C687,INDIRECT(J$14&amp;"D:D"),1,FALSE),0)&lt;&gt;0,J$14,0)</f>
        <v>0</v>
      </c>
      <c r="K687">
        <f t="shared" ca="1" si="100"/>
        <v>0</v>
      </c>
      <c r="L687">
        <f t="shared" ca="1" si="100"/>
        <v>0</v>
      </c>
      <c r="M687">
        <f t="shared" ca="1" si="100"/>
        <v>0</v>
      </c>
      <c r="N687">
        <f t="shared" ca="1" si="100"/>
        <v>0</v>
      </c>
      <c r="O687" t="str">
        <f t="shared" ca="1" si="97"/>
        <v>d:Z</v>
      </c>
      <c r="P687" t="str">
        <f t="shared" ca="1" si="98"/>
        <v>d9:Z9</v>
      </c>
    </row>
    <row r="688" spans="1:16">
      <c r="A688" t="str">
        <f t="shared" si="93"/>
        <v>11</v>
      </c>
      <c r="B688" t="str">
        <f t="shared" ca="1" si="94"/>
        <v>GRP</v>
      </c>
      <c r="C688" t="s">
        <v>225</v>
      </c>
      <c r="D688" t="s">
        <v>1128</v>
      </c>
      <c r="E688">
        <f t="shared" ca="1" si="95"/>
        <v>0</v>
      </c>
      <c r="H688" t="str">
        <f t="shared" ca="1" si="96"/>
        <v>'NEO GRP '!</v>
      </c>
      <c r="I688" t="str">
        <f t="shared" ca="1" si="99"/>
        <v>'NEO GRP '!</v>
      </c>
      <c r="J688">
        <f t="shared" ca="1" si="100"/>
        <v>0</v>
      </c>
      <c r="K688">
        <f t="shared" ca="1" si="100"/>
        <v>0</v>
      </c>
      <c r="L688">
        <f t="shared" ca="1" si="100"/>
        <v>0</v>
      </c>
      <c r="M688">
        <f t="shared" ca="1" si="100"/>
        <v>0</v>
      </c>
      <c r="N688">
        <f t="shared" ca="1" si="100"/>
        <v>0</v>
      </c>
      <c r="O688" t="str">
        <f t="shared" ca="1" si="97"/>
        <v>d:Z</v>
      </c>
      <c r="P688" t="str">
        <f t="shared" ca="1" si="98"/>
        <v>d9:Z9</v>
      </c>
    </row>
    <row r="689" spans="1:16">
      <c r="A689" t="str">
        <f t="shared" si="93"/>
        <v>12</v>
      </c>
      <c r="B689" t="str">
        <f t="shared" ca="1" si="94"/>
        <v>GRP</v>
      </c>
      <c r="C689" t="s">
        <v>225</v>
      </c>
      <c r="D689" t="s">
        <v>1129</v>
      </c>
      <c r="E689">
        <f t="shared" ca="1" si="95"/>
        <v>0</v>
      </c>
      <c r="H689" t="str">
        <f t="shared" ca="1" si="96"/>
        <v>'NEO GRP '!</v>
      </c>
      <c r="I689" t="str">
        <f t="shared" ca="1" si="99"/>
        <v>'NEO GRP '!</v>
      </c>
      <c r="J689">
        <f t="shared" ca="1" si="100"/>
        <v>0</v>
      </c>
      <c r="K689">
        <f t="shared" ca="1" si="100"/>
        <v>0</v>
      </c>
      <c r="L689">
        <f t="shared" ca="1" si="100"/>
        <v>0</v>
      </c>
      <c r="M689">
        <f t="shared" ca="1" si="100"/>
        <v>0</v>
      </c>
      <c r="N689">
        <f t="shared" ca="1" si="100"/>
        <v>0</v>
      </c>
      <c r="O689" t="str">
        <f t="shared" ca="1" si="97"/>
        <v>d:Z</v>
      </c>
      <c r="P689" t="str">
        <f t="shared" ca="1" si="98"/>
        <v>d9:Z9</v>
      </c>
    </row>
    <row r="690" spans="1:16">
      <c r="A690" t="str">
        <f t="shared" si="93"/>
        <v>13</v>
      </c>
      <c r="B690" t="str">
        <f t="shared" ca="1" si="94"/>
        <v>GRP</v>
      </c>
      <c r="C690" t="s">
        <v>225</v>
      </c>
      <c r="D690" t="s">
        <v>1130</v>
      </c>
      <c r="E690">
        <f t="shared" ca="1" si="95"/>
        <v>0</v>
      </c>
      <c r="H690" t="str">
        <f t="shared" ca="1" si="96"/>
        <v>'NEO GRP '!</v>
      </c>
      <c r="I690" t="str">
        <f t="shared" ca="1" si="99"/>
        <v>'NEO GRP '!</v>
      </c>
      <c r="J690">
        <f t="shared" ca="1" si="100"/>
        <v>0</v>
      </c>
      <c r="K690">
        <f t="shared" ca="1" si="100"/>
        <v>0</v>
      </c>
      <c r="L690">
        <f t="shared" ca="1" si="100"/>
        <v>0</v>
      </c>
      <c r="M690">
        <f t="shared" ca="1" si="100"/>
        <v>0</v>
      </c>
      <c r="N690">
        <f t="shared" ca="1" si="100"/>
        <v>0</v>
      </c>
      <c r="O690" t="str">
        <f t="shared" ca="1" si="97"/>
        <v>d:Z</v>
      </c>
      <c r="P690" t="str">
        <f t="shared" ca="1" si="98"/>
        <v>d9:Z9</v>
      </c>
    </row>
    <row r="691" spans="1:16">
      <c r="A691" t="str">
        <f t="shared" si="93"/>
        <v>100</v>
      </c>
      <c r="B691" t="str">
        <f t="shared" ca="1" si="94"/>
        <v>GRP</v>
      </c>
      <c r="C691" t="s">
        <v>225</v>
      </c>
      <c r="D691" t="s">
        <v>1131</v>
      </c>
      <c r="E691">
        <f t="shared" ca="1" si="95"/>
        <v>0</v>
      </c>
      <c r="H691" t="str">
        <f t="shared" ca="1" si="96"/>
        <v>'NEO GRP '!</v>
      </c>
      <c r="I691" t="str">
        <f t="shared" ca="1" si="99"/>
        <v>'NEO GRP '!</v>
      </c>
      <c r="J691">
        <f t="shared" ca="1" si="100"/>
        <v>0</v>
      </c>
      <c r="K691">
        <f t="shared" ca="1" si="100"/>
        <v>0</v>
      </c>
      <c r="L691">
        <f t="shared" ca="1" si="100"/>
        <v>0</v>
      </c>
      <c r="M691">
        <f t="shared" ca="1" si="100"/>
        <v>0</v>
      </c>
      <c r="N691">
        <f t="shared" ca="1" si="100"/>
        <v>0</v>
      </c>
      <c r="O691" t="str">
        <f t="shared" ca="1" si="97"/>
        <v>d:Z</v>
      </c>
      <c r="P691" t="str">
        <f t="shared" ca="1" si="98"/>
        <v>d9:Z9</v>
      </c>
    </row>
    <row r="692" spans="1:16">
      <c r="A692" t="str">
        <f t="shared" si="93"/>
        <v>01</v>
      </c>
      <c r="B692" t="str">
        <f t="shared" ca="1" si="94"/>
        <v>GRP</v>
      </c>
      <c r="C692" t="s">
        <v>226</v>
      </c>
      <c r="D692" t="s">
        <v>1132</v>
      </c>
      <c r="E692">
        <f t="shared" ca="1" si="95"/>
        <v>0</v>
      </c>
      <c r="H692" t="str">
        <f t="shared" ca="1" si="96"/>
        <v>'NEO GRP '!</v>
      </c>
      <c r="I692" t="str">
        <f t="shared" ca="1" si="99"/>
        <v>'NEO GRP '!</v>
      </c>
      <c r="J692">
        <f t="shared" ca="1" si="100"/>
        <v>0</v>
      </c>
      <c r="K692">
        <f t="shared" ca="1" si="100"/>
        <v>0</v>
      </c>
      <c r="L692">
        <f t="shared" ca="1" si="100"/>
        <v>0</v>
      </c>
      <c r="M692">
        <f t="shared" ca="1" si="100"/>
        <v>0</v>
      </c>
      <c r="N692">
        <f t="shared" ca="1" si="100"/>
        <v>0</v>
      </c>
      <c r="O692" t="str">
        <f t="shared" ca="1" si="97"/>
        <v>d:Z</v>
      </c>
      <c r="P692" t="str">
        <f t="shared" ca="1" si="98"/>
        <v>d9:Z9</v>
      </c>
    </row>
    <row r="693" spans="1:16">
      <c r="A693" t="str">
        <f t="shared" si="93"/>
        <v>02</v>
      </c>
      <c r="B693" t="str">
        <f t="shared" ca="1" si="94"/>
        <v>GRP</v>
      </c>
      <c r="C693" t="s">
        <v>226</v>
      </c>
      <c r="D693" t="s">
        <v>1133</v>
      </c>
      <c r="E693">
        <f t="shared" ca="1" si="95"/>
        <v>0</v>
      </c>
      <c r="H693" t="str">
        <f t="shared" ca="1" si="96"/>
        <v>'NEO GRP '!</v>
      </c>
      <c r="I693" t="str">
        <f t="shared" ca="1" si="99"/>
        <v>'NEO GRP '!</v>
      </c>
      <c r="J693">
        <f t="shared" ca="1" si="100"/>
        <v>0</v>
      </c>
      <c r="K693">
        <f t="shared" ca="1" si="100"/>
        <v>0</v>
      </c>
      <c r="L693">
        <f t="shared" ca="1" si="100"/>
        <v>0</v>
      </c>
      <c r="M693">
        <f t="shared" ca="1" si="100"/>
        <v>0</v>
      </c>
      <c r="N693">
        <f t="shared" ca="1" si="100"/>
        <v>0</v>
      </c>
      <c r="O693" t="str">
        <f t="shared" ca="1" si="97"/>
        <v>d:Z</v>
      </c>
      <c r="P693" t="str">
        <f t="shared" ca="1" si="98"/>
        <v>d9:Z9</v>
      </c>
    </row>
    <row r="694" spans="1:16">
      <c r="A694" t="str">
        <f t="shared" si="93"/>
        <v>03</v>
      </c>
      <c r="B694" t="str">
        <f t="shared" ca="1" si="94"/>
        <v>GRP</v>
      </c>
      <c r="C694" t="s">
        <v>226</v>
      </c>
      <c r="D694" t="s">
        <v>1134</v>
      </c>
      <c r="E694">
        <f t="shared" ca="1" si="95"/>
        <v>0</v>
      </c>
      <c r="H694" t="str">
        <f t="shared" ca="1" si="96"/>
        <v>'NEO GRP '!</v>
      </c>
      <c r="I694" t="str">
        <f t="shared" ca="1" si="99"/>
        <v>'NEO GRP '!</v>
      </c>
      <c r="J694">
        <f t="shared" ca="1" si="100"/>
        <v>0</v>
      </c>
      <c r="K694">
        <f t="shared" ca="1" si="100"/>
        <v>0</v>
      </c>
      <c r="L694">
        <f t="shared" ca="1" si="100"/>
        <v>0</v>
      </c>
      <c r="M694">
        <f t="shared" ca="1" si="100"/>
        <v>0</v>
      </c>
      <c r="N694">
        <f t="shared" ca="1" si="100"/>
        <v>0</v>
      </c>
      <c r="O694" t="str">
        <f t="shared" ca="1" si="97"/>
        <v>d:Z</v>
      </c>
      <c r="P694" t="str">
        <f t="shared" ca="1" si="98"/>
        <v>d9:Z9</v>
      </c>
    </row>
    <row r="695" spans="1:16">
      <c r="A695" t="str">
        <f t="shared" si="93"/>
        <v>04</v>
      </c>
      <c r="B695" t="str">
        <f t="shared" ca="1" si="94"/>
        <v>GRP</v>
      </c>
      <c r="C695" t="s">
        <v>226</v>
      </c>
      <c r="D695" t="s">
        <v>1135</v>
      </c>
      <c r="E695">
        <f t="shared" ca="1" si="95"/>
        <v>0</v>
      </c>
      <c r="H695" t="str">
        <f t="shared" ca="1" si="96"/>
        <v>'NEO GRP '!</v>
      </c>
      <c r="I695" t="str">
        <f t="shared" ca="1" si="99"/>
        <v>'NEO GRP '!</v>
      </c>
      <c r="J695">
        <f t="shared" ca="1" si="100"/>
        <v>0</v>
      </c>
      <c r="K695">
        <f t="shared" ca="1" si="100"/>
        <v>0</v>
      </c>
      <c r="L695">
        <f t="shared" ca="1" si="100"/>
        <v>0</v>
      </c>
      <c r="M695">
        <f t="shared" ca="1" si="100"/>
        <v>0</v>
      </c>
      <c r="N695">
        <f t="shared" ca="1" si="100"/>
        <v>0</v>
      </c>
      <c r="O695" t="str">
        <f t="shared" ca="1" si="97"/>
        <v>d:Z</v>
      </c>
      <c r="P695" t="str">
        <f t="shared" ca="1" si="98"/>
        <v>d9:Z9</v>
      </c>
    </row>
    <row r="696" spans="1:16">
      <c r="A696" t="str">
        <f t="shared" si="93"/>
        <v>05</v>
      </c>
      <c r="B696" t="str">
        <f t="shared" ca="1" si="94"/>
        <v>GRP</v>
      </c>
      <c r="C696" t="s">
        <v>226</v>
      </c>
      <c r="D696" t="s">
        <v>1136</v>
      </c>
      <c r="E696">
        <f t="shared" ca="1" si="95"/>
        <v>0</v>
      </c>
      <c r="H696" t="str">
        <f t="shared" ca="1" si="96"/>
        <v>'NEO GRP '!</v>
      </c>
      <c r="I696" t="str">
        <f t="shared" ca="1" si="99"/>
        <v>'NEO GRP '!</v>
      </c>
      <c r="J696">
        <f t="shared" ca="1" si="100"/>
        <v>0</v>
      </c>
      <c r="K696">
        <f t="shared" ca="1" si="100"/>
        <v>0</v>
      </c>
      <c r="L696">
        <f t="shared" ca="1" si="100"/>
        <v>0</v>
      </c>
      <c r="M696">
        <f t="shared" ca="1" si="100"/>
        <v>0</v>
      </c>
      <c r="N696">
        <f t="shared" ca="1" si="100"/>
        <v>0</v>
      </c>
      <c r="O696" t="str">
        <f t="shared" ca="1" si="97"/>
        <v>d:Z</v>
      </c>
      <c r="P696" t="str">
        <f t="shared" ca="1" si="98"/>
        <v>d9:Z9</v>
      </c>
    </row>
    <row r="697" spans="1:16">
      <c r="A697" t="str">
        <f t="shared" si="93"/>
        <v>06</v>
      </c>
      <c r="B697" t="str">
        <f t="shared" ca="1" si="94"/>
        <v>GRP</v>
      </c>
      <c r="C697" t="s">
        <v>226</v>
      </c>
      <c r="D697" t="s">
        <v>1137</v>
      </c>
      <c r="E697">
        <f t="shared" ca="1" si="95"/>
        <v>0</v>
      </c>
      <c r="H697" t="str">
        <f t="shared" ca="1" si="96"/>
        <v>'NEO GRP '!</v>
      </c>
      <c r="I697" t="str">
        <f t="shared" ca="1" si="99"/>
        <v>'NEO GRP '!</v>
      </c>
      <c r="J697">
        <f t="shared" ca="1" si="100"/>
        <v>0</v>
      </c>
      <c r="K697">
        <f t="shared" ca="1" si="100"/>
        <v>0</v>
      </c>
      <c r="L697">
        <f t="shared" ca="1" si="100"/>
        <v>0</v>
      </c>
      <c r="M697">
        <f t="shared" ca="1" si="100"/>
        <v>0</v>
      </c>
      <c r="N697">
        <f t="shared" ca="1" si="100"/>
        <v>0</v>
      </c>
      <c r="O697" t="str">
        <f t="shared" ca="1" si="97"/>
        <v>d:Z</v>
      </c>
      <c r="P697" t="str">
        <f t="shared" ca="1" si="98"/>
        <v>d9:Z9</v>
      </c>
    </row>
    <row r="698" spans="1:16">
      <c r="A698" t="str">
        <f t="shared" si="93"/>
        <v>07</v>
      </c>
      <c r="B698" t="str">
        <f t="shared" ca="1" si="94"/>
        <v>GRP</v>
      </c>
      <c r="C698" t="s">
        <v>226</v>
      </c>
      <c r="D698" t="s">
        <v>1138</v>
      </c>
      <c r="E698">
        <f t="shared" ca="1" si="95"/>
        <v>0</v>
      </c>
      <c r="H698" t="str">
        <f t="shared" ca="1" si="96"/>
        <v>'NEO GRP '!</v>
      </c>
      <c r="I698" t="str">
        <f t="shared" ca="1" si="99"/>
        <v>'NEO GRP '!</v>
      </c>
      <c r="J698">
        <f t="shared" ca="1" si="100"/>
        <v>0</v>
      </c>
      <c r="K698">
        <f t="shared" ca="1" si="100"/>
        <v>0</v>
      </c>
      <c r="L698">
        <f t="shared" ca="1" si="100"/>
        <v>0</v>
      </c>
      <c r="M698">
        <f t="shared" ca="1" si="100"/>
        <v>0</v>
      </c>
      <c r="N698">
        <f t="shared" ca="1" si="100"/>
        <v>0</v>
      </c>
      <c r="O698" t="str">
        <f t="shared" ca="1" si="97"/>
        <v>d:Z</v>
      </c>
      <c r="P698" t="str">
        <f t="shared" ca="1" si="98"/>
        <v>d9:Z9</v>
      </c>
    </row>
    <row r="699" spans="1:16">
      <c r="A699" t="str">
        <f t="shared" si="93"/>
        <v>08</v>
      </c>
      <c r="B699" t="str">
        <f t="shared" ca="1" si="94"/>
        <v>GRP</v>
      </c>
      <c r="C699" t="s">
        <v>226</v>
      </c>
      <c r="D699" t="s">
        <v>1139</v>
      </c>
      <c r="E699">
        <f t="shared" ca="1" si="95"/>
        <v>0</v>
      </c>
      <c r="H699" t="str">
        <f t="shared" ca="1" si="96"/>
        <v>'NEO GRP '!</v>
      </c>
      <c r="I699" t="str">
        <f t="shared" ca="1" si="99"/>
        <v>'NEO GRP '!</v>
      </c>
      <c r="J699">
        <f t="shared" ca="1" si="100"/>
        <v>0</v>
      </c>
      <c r="K699">
        <f t="shared" ca="1" si="100"/>
        <v>0</v>
      </c>
      <c r="L699">
        <f t="shared" ca="1" si="100"/>
        <v>0</v>
      </c>
      <c r="M699">
        <f t="shared" ca="1" si="100"/>
        <v>0</v>
      </c>
      <c r="N699">
        <f t="shared" ca="1" si="100"/>
        <v>0</v>
      </c>
      <c r="O699" t="str">
        <f t="shared" ca="1" si="97"/>
        <v>d:Z</v>
      </c>
      <c r="P699" t="str">
        <f t="shared" ca="1" si="98"/>
        <v>d9:Z9</v>
      </c>
    </row>
    <row r="700" spans="1:16">
      <c r="A700" t="str">
        <f t="shared" si="93"/>
        <v>09</v>
      </c>
      <c r="B700" t="str">
        <f t="shared" ca="1" si="94"/>
        <v>GRP</v>
      </c>
      <c r="C700" t="s">
        <v>226</v>
      </c>
      <c r="D700" t="s">
        <v>1140</v>
      </c>
      <c r="E700">
        <f t="shared" ca="1" si="95"/>
        <v>0</v>
      </c>
      <c r="H700" t="str">
        <f t="shared" ca="1" si="96"/>
        <v>'NEO GRP '!</v>
      </c>
      <c r="I700" t="str">
        <f t="shared" ca="1" si="99"/>
        <v>'NEO GRP '!</v>
      </c>
      <c r="J700">
        <f t="shared" ca="1" si="100"/>
        <v>0</v>
      </c>
      <c r="K700">
        <f t="shared" ca="1" si="100"/>
        <v>0</v>
      </c>
      <c r="L700">
        <f t="shared" ca="1" si="100"/>
        <v>0</v>
      </c>
      <c r="M700">
        <f t="shared" ca="1" si="100"/>
        <v>0</v>
      </c>
      <c r="N700">
        <f t="shared" ca="1" si="100"/>
        <v>0</v>
      </c>
      <c r="O700" t="str">
        <f t="shared" ca="1" si="97"/>
        <v>d:Z</v>
      </c>
      <c r="P700" t="str">
        <f t="shared" ca="1" si="98"/>
        <v>d9:Z9</v>
      </c>
    </row>
    <row r="701" spans="1:16">
      <c r="A701" t="str">
        <f t="shared" si="93"/>
        <v>10</v>
      </c>
      <c r="B701" t="str">
        <f t="shared" ca="1" si="94"/>
        <v>GRP</v>
      </c>
      <c r="C701" t="s">
        <v>226</v>
      </c>
      <c r="D701" t="s">
        <v>1141</v>
      </c>
      <c r="E701">
        <f t="shared" ca="1" si="95"/>
        <v>0</v>
      </c>
      <c r="H701" t="str">
        <f t="shared" ca="1" si="96"/>
        <v>'NEO GRP '!</v>
      </c>
      <c r="I701" t="str">
        <f t="shared" ca="1" si="99"/>
        <v>'NEO GRP '!</v>
      </c>
      <c r="J701">
        <f t="shared" ca="1" si="100"/>
        <v>0</v>
      </c>
      <c r="K701">
        <f t="shared" ca="1" si="100"/>
        <v>0</v>
      </c>
      <c r="L701">
        <f t="shared" ca="1" si="100"/>
        <v>0</v>
      </c>
      <c r="M701">
        <f t="shared" ca="1" si="100"/>
        <v>0</v>
      </c>
      <c r="N701">
        <f t="shared" ca="1" si="100"/>
        <v>0</v>
      </c>
      <c r="O701" t="str">
        <f t="shared" ca="1" si="97"/>
        <v>d:Z</v>
      </c>
      <c r="P701" t="str">
        <f t="shared" ca="1" si="98"/>
        <v>d9:Z9</v>
      </c>
    </row>
    <row r="702" spans="1:16">
      <c r="A702" t="str">
        <f t="shared" si="93"/>
        <v>11</v>
      </c>
      <c r="B702" t="str">
        <f t="shared" ca="1" si="94"/>
        <v>GRP</v>
      </c>
      <c r="C702" t="s">
        <v>226</v>
      </c>
      <c r="D702" t="s">
        <v>1142</v>
      </c>
      <c r="E702">
        <f t="shared" ca="1" si="95"/>
        <v>0</v>
      </c>
      <c r="H702" t="str">
        <f t="shared" ca="1" si="96"/>
        <v>'NEO GRP '!</v>
      </c>
      <c r="I702" t="str">
        <f t="shared" ca="1" si="99"/>
        <v>'NEO GRP '!</v>
      </c>
      <c r="J702">
        <f t="shared" ca="1" si="100"/>
        <v>0</v>
      </c>
      <c r="K702">
        <f t="shared" ca="1" si="100"/>
        <v>0</v>
      </c>
      <c r="L702">
        <f t="shared" ca="1" si="100"/>
        <v>0</v>
      </c>
      <c r="M702">
        <f t="shared" ca="1" si="100"/>
        <v>0</v>
      </c>
      <c r="N702">
        <f t="shared" ca="1" si="100"/>
        <v>0</v>
      </c>
      <c r="O702" t="str">
        <f t="shared" ca="1" si="97"/>
        <v>d:Z</v>
      </c>
      <c r="P702" t="str">
        <f t="shared" ca="1" si="98"/>
        <v>d9:Z9</v>
      </c>
    </row>
    <row r="703" spans="1:16">
      <c r="A703" t="str">
        <f t="shared" si="93"/>
        <v>12</v>
      </c>
      <c r="B703" t="str">
        <f t="shared" ca="1" si="94"/>
        <v>GRP</v>
      </c>
      <c r="C703" t="s">
        <v>226</v>
      </c>
      <c r="D703" t="s">
        <v>1143</v>
      </c>
      <c r="E703">
        <f t="shared" ca="1" si="95"/>
        <v>0</v>
      </c>
      <c r="H703" t="str">
        <f t="shared" ca="1" si="96"/>
        <v>'NEO GRP '!</v>
      </c>
      <c r="I703" t="str">
        <f t="shared" ca="1" si="99"/>
        <v>'NEO GRP '!</v>
      </c>
      <c r="J703">
        <f t="shared" ca="1" si="100"/>
        <v>0</v>
      </c>
      <c r="K703">
        <f t="shared" ca="1" si="100"/>
        <v>0</v>
      </c>
      <c r="L703">
        <f t="shared" ca="1" si="100"/>
        <v>0</v>
      </c>
      <c r="M703">
        <f t="shared" ca="1" si="100"/>
        <v>0</v>
      </c>
      <c r="N703">
        <f t="shared" ca="1" si="100"/>
        <v>0</v>
      </c>
      <c r="O703" t="str">
        <f t="shared" ca="1" si="97"/>
        <v>d:Z</v>
      </c>
      <c r="P703" t="str">
        <f t="shared" ca="1" si="98"/>
        <v>d9:Z9</v>
      </c>
    </row>
    <row r="704" spans="1:16">
      <c r="A704" t="str">
        <f t="shared" si="93"/>
        <v>13</v>
      </c>
      <c r="B704" t="str">
        <f t="shared" ca="1" si="94"/>
        <v>GRP</v>
      </c>
      <c r="C704" t="s">
        <v>226</v>
      </c>
      <c r="D704" t="s">
        <v>1144</v>
      </c>
      <c r="E704">
        <f t="shared" ca="1" si="95"/>
        <v>0</v>
      </c>
      <c r="H704" t="str">
        <f t="shared" ca="1" si="96"/>
        <v>'NEO GRP '!</v>
      </c>
      <c r="I704" t="str">
        <f t="shared" ca="1" si="99"/>
        <v>'NEO GRP '!</v>
      </c>
      <c r="J704">
        <f t="shared" ca="1" si="100"/>
        <v>0</v>
      </c>
      <c r="K704">
        <f t="shared" ca="1" si="100"/>
        <v>0</v>
      </c>
      <c r="L704">
        <f t="shared" ca="1" si="100"/>
        <v>0</v>
      </c>
      <c r="M704">
        <f t="shared" ca="1" si="100"/>
        <v>0</v>
      </c>
      <c r="N704">
        <f t="shared" ca="1" si="100"/>
        <v>0</v>
      </c>
      <c r="O704" t="str">
        <f t="shared" ca="1" si="97"/>
        <v>d:Z</v>
      </c>
      <c r="P704" t="str">
        <f t="shared" ca="1" si="98"/>
        <v>d9:Z9</v>
      </c>
    </row>
    <row r="705" spans="1:16">
      <c r="A705" t="str">
        <f t="shared" si="93"/>
        <v>100</v>
      </c>
      <c r="B705" t="str">
        <f t="shared" ca="1" si="94"/>
        <v>GRP</v>
      </c>
      <c r="C705" t="s">
        <v>226</v>
      </c>
      <c r="D705" t="s">
        <v>1145</v>
      </c>
      <c r="E705">
        <f t="shared" ca="1" si="95"/>
        <v>0</v>
      </c>
      <c r="H705" t="str">
        <f t="shared" ca="1" si="96"/>
        <v>'NEO GRP '!</v>
      </c>
      <c r="I705" t="str">
        <f t="shared" ca="1" si="99"/>
        <v>'NEO GRP '!</v>
      </c>
      <c r="J705">
        <f t="shared" ca="1" si="100"/>
        <v>0</v>
      </c>
      <c r="K705">
        <f t="shared" ca="1" si="100"/>
        <v>0</v>
      </c>
      <c r="L705">
        <f t="shared" ca="1" si="100"/>
        <v>0</v>
      </c>
      <c r="M705">
        <f t="shared" ca="1" si="100"/>
        <v>0</v>
      </c>
      <c r="N705">
        <f t="shared" ca="1" si="100"/>
        <v>0</v>
      </c>
      <c r="O705" t="str">
        <f t="shared" ca="1" si="97"/>
        <v>d:Z</v>
      </c>
      <c r="P705" t="str">
        <f t="shared" ca="1" si="98"/>
        <v>d9:Z9</v>
      </c>
    </row>
    <row r="706" spans="1:16">
      <c r="A706" t="str">
        <f t="shared" si="93"/>
        <v>01</v>
      </c>
      <c r="B706" t="str">
        <f t="shared" ca="1" si="94"/>
        <v>GRP</v>
      </c>
      <c r="C706" t="s">
        <v>227</v>
      </c>
      <c r="D706" t="s">
        <v>1146</v>
      </c>
      <c r="E706">
        <f t="shared" ca="1" si="95"/>
        <v>0</v>
      </c>
      <c r="H706" t="str">
        <f t="shared" ca="1" si="96"/>
        <v>'NEO GRP '!</v>
      </c>
      <c r="I706" t="str">
        <f t="shared" ca="1" si="99"/>
        <v>'NEO GRP '!</v>
      </c>
      <c r="J706">
        <f t="shared" ca="1" si="100"/>
        <v>0</v>
      </c>
      <c r="K706">
        <f t="shared" ca="1" si="100"/>
        <v>0</v>
      </c>
      <c r="L706">
        <f t="shared" ca="1" si="100"/>
        <v>0</v>
      </c>
      <c r="M706">
        <f t="shared" ca="1" si="100"/>
        <v>0</v>
      </c>
      <c r="N706">
        <f t="shared" ca="1" si="100"/>
        <v>0</v>
      </c>
      <c r="O706" t="str">
        <f t="shared" ca="1" si="97"/>
        <v>d:Z</v>
      </c>
      <c r="P706" t="str">
        <f t="shared" ca="1" si="98"/>
        <v>d9:Z9</v>
      </c>
    </row>
    <row r="707" spans="1:16">
      <c r="A707" t="str">
        <f t="shared" si="93"/>
        <v>02</v>
      </c>
      <c r="B707" t="str">
        <f t="shared" ca="1" si="94"/>
        <v>GRP</v>
      </c>
      <c r="C707" t="s">
        <v>227</v>
      </c>
      <c r="D707" t="s">
        <v>1147</v>
      </c>
      <c r="E707">
        <f t="shared" ca="1" si="95"/>
        <v>0</v>
      </c>
      <c r="H707" t="str">
        <f t="shared" ca="1" si="96"/>
        <v>'NEO GRP '!</v>
      </c>
      <c r="I707" t="str">
        <f t="shared" ca="1" si="99"/>
        <v>'NEO GRP '!</v>
      </c>
      <c r="J707">
        <f t="shared" ca="1" si="100"/>
        <v>0</v>
      </c>
      <c r="K707">
        <f t="shared" ca="1" si="100"/>
        <v>0</v>
      </c>
      <c r="L707">
        <f t="shared" ca="1" si="100"/>
        <v>0</v>
      </c>
      <c r="M707">
        <f t="shared" ca="1" si="100"/>
        <v>0</v>
      </c>
      <c r="N707">
        <f t="shared" ca="1" si="100"/>
        <v>0</v>
      </c>
      <c r="O707" t="str">
        <f t="shared" ca="1" si="97"/>
        <v>d:Z</v>
      </c>
      <c r="P707" t="str">
        <f t="shared" ca="1" si="98"/>
        <v>d9:Z9</v>
      </c>
    </row>
    <row r="708" spans="1:16">
      <c r="A708" t="str">
        <f t="shared" si="93"/>
        <v>03</v>
      </c>
      <c r="B708" t="str">
        <f t="shared" ca="1" si="94"/>
        <v>GRP</v>
      </c>
      <c r="C708" t="s">
        <v>227</v>
      </c>
      <c r="D708" t="s">
        <v>1148</v>
      </c>
      <c r="E708">
        <f t="shared" ca="1" si="95"/>
        <v>0</v>
      </c>
      <c r="H708" t="str">
        <f t="shared" ca="1" si="96"/>
        <v>'NEO GRP '!</v>
      </c>
      <c r="I708" t="str">
        <f t="shared" ca="1" si="99"/>
        <v>'NEO GRP '!</v>
      </c>
      <c r="J708">
        <f t="shared" ca="1" si="100"/>
        <v>0</v>
      </c>
      <c r="K708">
        <f t="shared" ca="1" si="100"/>
        <v>0</v>
      </c>
      <c r="L708">
        <f t="shared" ca="1" si="100"/>
        <v>0</v>
      </c>
      <c r="M708">
        <f t="shared" ca="1" si="100"/>
        <v>0</v>
      </c>
      <c r="N708">
        <f t="shared" ca="1" si="100"/>
        <v>0</v>
      </c>
      <c r="O708" t="str">
        <f t="shared" ca="1" si="97"/>
        <v>d:Z</v>
      </c>
      <c r="P708" t="str">
        <f t="shared" ca="1" si="98"/>
        <v>d9:Z9</v>
      </c>
    </row>
    <row r="709" spans="1:16">
      <c r="A709" t="str">
        <f t="shared" si="93"/>
        <v>04</v>
      </c>
      <c r="B709" t="str">
        <f t="shared" ca="1" si="94"/>
        <v>GRP</v>
      </c>
      <c r="C709" t="s">
        <v>227</v>
      </c>
      <c r="D709" t="s">
        <v>1149</v>
      </c>
      <c r="E709">
        <f t="shared" ca="1" si="95"/>
        <v>0</v>
      </c>
      <c r="H709" t="str">
        <f t="shared" ca="1" si="96"/>
        <v>'NEO GRP '!</v>
      </c>
      <c r="I709" t="str">
        <f t="shared" ca="1" si="99"/>
        <v>'NEO GRP '!</v>
      </c>
      <c r="J709">
        <f t="shared" ca="1" si="100"/>
        <v>0</v>
      </c>
      <c r="K709">
        <f t="shared" ca="1" si="100"/>
        <v>0</v>
      </c>
      <c r="L709">
        <f t="shared" ca="1" si="100"/>
        <v>0</v>
      </c>
      <c r="M709">
        <f t="shared" ca="1" si="100"/>
        <v>0</v>
      </c>
      <c r="N709">
        <f t="shared" ca="1" si="100"/>
        <v>0</v>
      </c>
      <c r="O709" t="str">
        <f t="shared" ca="1" si="97"/>
        <v>d:Z</v>
      </c>
      <c r="P709" t="str">
        <f t="shared" ca="1" si="98"/>
        <v>d9:Z9</v>
      </c>
    </row>
    <row r="710" spans="1:16">
      <c r="A710" t="str">
        <f t="shared" si="93"/>
        <v>05</v>
      </c>
      <c r="B710" t="str">
        <f t="shared" ca="1" si="94"/>
        <v>GRP</v>
      </c>
      <c r="C710" t="s">
        <v>227</v>
      </c>
      <c r="D710" t="s">
        <v>1150</v>
      </c>
      <c r="E710">
        <f t="shared" ca="1" si="95"/>
        <v>0</v>
      </c>
      <c r="H710" t="str">
        <f t="shared" ca="1" si="96"/>
        <v>'NEO GRP '!</v>
      </c>
      <c r="I710" t="str">
        <f t="shared" ca="1" si="99"/>
        <v>'NEO GRP '!</v>
      </c>
      <c r="J710">
        <f t="shared" ca="1" si="100"/>
        <v>0</v>
      </c>
      <c r="K710">
        <f t="shared" ca="1" si="100"/>
        <v>0</v>
      </c>
      <c r="L710">
        <f t="shared" ca="1" si="100"/>
        <v>0</v>
      </c>
      <c r="M710">
        <f t="shared" ca="1" si="100"/>
        <v>0</v>
      </c>
      <c r="N710">
        <f t="shared" ca="1" si="100"/>
        <v>0</v>
      </c>
      <c r="O710" t="str">
        <f t="shared" ca="1" si="97"/>
        <v>d:Z</v>
      </c>
      <c r="P710" t="str">
        <f t="shared" ca="1" si="98"/>
        <v>d9:Z9</v>
      </c>
    </row>
    <row r="711" spans="1:16">
      <c r="A711" t="str">
        <f t="shared" si="93"/>
        <v>06</v>
      </c>
      <c r="B711" t="str">
        <f t="shared" ca="1" si="94"/>
        <v>GRP</v>
      </c>
      <c r="C711" t="s">
        <v>227</v>
      </c>
      <c r="D711" t="s">
        <v>1151</v>
      </c>
      <c r="E711">
        <f t="shared" ca="1" si="95"/>
        <v>0</v>
      </c>
      <c r="H711" t="str">
        <f t="shared" ca="1" si="96"/>
        <v>'NEO GRP '!</v>
      </c>
      <c r="I711" t="str">
        <f t="shared" ca="1" si="99"/>
        <v>'NEO GRP '!</v>
      </c>
      <c r="J711">
        <f t="shared" ca="1" si="100"/>
        <v>0</v>
      </c>
      <c r="K711">
        <f t="shared" ca="1" si="100"/>
        <v>0</v>
      </c>
      <c r="L711">
        <f t="shared" ca="1" si="100"/>
        <v>0</v>
      </c>
      <c r="M711">
        <f t="shared" ca="1" si="100"/>
        <v>0</v>
      </c>
      <c r="N711">
        <f t="shared" ca="1" si="100"/>
        <v>0</v>
      </c>
      <c r="O711" t="str">
        <f t="shared" ca="1" si="97"/>
        <v>d:Z</v>
      </c>
      <c r="P711" t="str">
        <f t="shared" ca="1" si="98"/>
        <v>d9:Z9</v>
      </c>
    </row>
    <row r="712" spans="1:16">
      <c r="A712" t="str">
        <f t="shared" si="93"/>
        <v>07</v>
      </c>
      <c r="B712" t="str">
        <f t="shared" ca="1" si="94"/>
        <v>GRP</v>
      </c>
      <c r="C712" t="s">
        <v>227</v>
      </c>
      <c r="D712" t="s">
        <v>1152</v>
      </c>
      <c r="E712">
        <f t="shared" ca="1" si="95"/>
        <v>0</v>
      </c>
      <c r="H712" t="str">
        <f t="shared" ca="1" si="96"/>
        <v>'NEO GRP '!</v>
      </c>
      <c r="I712" t="str">
        <f t="shared" ca="1" si="99"/>
        <v>'NEO GRP '!</v>
      </c>
      <c r="J712">
        <f t="shared" ca="1" si="100"/>
        <v>0</v>
      </c>
      <c r="K712">
        <f t="shared" ca="1" si="100"/>
        <v>0</v>
      </c>
      <c r="L712">
        <f t="shared" ca="1" si="100"/>
        <v>0</v>
      </c>
      <c r="M712">
        <f t="shared" ca="1" si="100"/>
        <v>0</v>
      </c>
      <c r="N712">
        <f t="shared" ca="1" si="100"/>
        <v>0</v>
      </c>
      <c r="O712" t="str">
        <f t="shared" ca="1" si="97"/>
        <v>d:Z</v>
      </c>
      <c r="P712" t="str">
        <f t="shared" ca="1" si="98"/>
        <v>d9:Z9</v>
      </c>
    </row>
    <row r="713" spans="1:16">
      <c r="A713" t="str">
        <f t="shared" ref="A713:A776" si="101">MID(D713,LEN(C713)+2,LEN(D713)-LEN(C713))</f>
        <v>08</v>
      </c>
      <c r="B713" t="str">
        <f t="shared" ref="B713:B776" ca="1" si="102">VLOOKUP(H713,$A$1:$K$6,11,FALSE)</f>
        <v>GRP</v>
      </c>
      <c r="C713" t="s">
        <v>227</v>
      </c>
      <c r="D713" t="s">
        <v>1153</v>
      </c>
      <c r="E713">
        <f t="shared" ref="E713:E776" ca="1" si="103">IFERROR(VLOOKUP(C713,INDIRECT($H713&amp;$O713),MATCH($A713,INDIRECT($H713&amp;$P713),0),FALSE),0)</f>
        <v>0</v>
      </c>
      <c r="H713" t="str">
        <f t="shared" ref="H713:H776" ca="1" si="104">IF(I713&lt;&gt;0,I713,IF(J713&lt;&gt;0,J713,IF(K713&lt;&gt;0,K713,IF(L713&lt;&gt;0,L713,IF(M713&lt;&gt;0,M713,N713)))))</f>
        <v>'NEO GRP '!</v>
      </c>
      <c r="I713" t="str">
        <f t="shared" ca="1" si="99"/>
        <v>'NEO GRP '!</v>
      </c>
      <c r="J713">
        <f t="shared" ca="1" si="100"/>
        <v>0</v>
      </c>
      <c r="K713">
        <f t="shared" ca="1" si="100"/>
        <v>0</v>
      </c>
      <c r="L713">
        <f t="shared" ca="1" si="100"/>
        <v>0</v>
      </c>
      <c r="M713">
        <f t="shared" ca="1" si="100"/>
        <v>0</v>
      </c>
      <c r="N713">
        <f t="shared" ca="1" si="100"/>
        <v>0</v>
      </c>
      <c r="O713" t="str">
        <f t="shared" ref="O713:O776" ca="1" si="105">VLOOKUP($H713,$G$8:$I$13,2,FALSE)</f>
        <v>d:Z</v>
      </c>
      <c r="P713" t="str">
        <f t="shared" ref="P713:P776" ca="1" si="106">VLOOKUP($H713,$G$8:$I$13,3,FALSE)</f>
        <v>d9:Z9</v>
      </c>
    </row>
    <row r="714" spans="1:16">
      <c r="A714" t="str">
        <f t="shared" si="101"/>
        <v>09</v>
      </c>
      <c r="B714" t="str">
        <f t="shared" ca="1" si="102"/>
        <v>GRP</v>
      </c>
      <c r="C714" t="s">
        <v>227</v>
      </c>
      <c r="D714" t="s">
        <v>1154</v>
      </c>
      <c r="E714">
        <f t="shared" ca="1" si="103"/>
        <v>0</v>
      </c>
      <c r="H714" t="str">
        <f t="shared" ca="1" si="104"/>
        <v>'NEO GRP '!</v>
      </c>
      <c r="I714" t="str">
        <f t="shared" ref="I714:I777" ca="1" si="107">IF(IFERROR(VLOOKUP(C714,INDIRECT($I$14&amp;"D:D"),1,FALSE),0)&lt;&gt;0,I$14,0)</f>
        <v>'NEO GRP '!</v>
      </c>
      <c r="J714">
        <f t="shared" ca="1" si="100"/>
        <v>0</v>
      </c>
      <c r="K714">
        <f t="shared" ca="1" si="100"/>
        <v>0</v>
      </c>
      <c r="L714">
        <f t="shared" ca="1" si="100"/>
        <v>0</v>
      </c>
      <c r="M714">
        <f t="shared" ca="1" si="100"/>
        <v>0</v>
      </c>
      <c r="N714">
        <f t="shared" ca="1" si="100"/>
        <v>0</v>
      </c>
      <c r="O714" t="str">
        <f t="shared" ca="1" si="105"/>
        <v>d:Z</v>
      </c>
      <c r="P714" t="str">
        <f t="shared" ca="1" si="106"/>
        <v>d9:Z9</v>
      </c>
    </row>
    <row r="715" spans="1:16">
      <c r="A715" t="str">
        <f t="shared" si="101"/>
        <v>10</v>
      </c>
      <c r="B715" t="str">
        <f t="shared" ca="1" si="102"/>
        <v>GRP</v>
      </c>
      <c r="C715" t="s">
        <v>227</v>
      </c>
      <c r="D715" t="s">
        <v>1155</v>
      </c>
      <c r="E715">
        <f t="shared" ca="1" si="103"/>
        <v>0</v>
      </c>
      <c r="H715" t="str">
        <f t="shared" ca="1" si="104"/>
        <v>'NEO GRP '!</v>
      </c>
      <c r="I715" t="str">
        <f t="shared" ca="1" si="107"/>
        <v>'NEO GRP '!</v>
      </c>
      <c r="J715">
        <f t="shared" ca="1" si="100"/>
        <v>0</v>
      </c>
      <c r="K715">
        <f t="shared" ca="1" si="100"/>
        <v>0</v>
      </c>
      <c r="L715">
        <f t="shared" ca="1" si="100"/>
        <v>0</v>
      </c>
      <c r="M715">
        <f t="shared" ca="1" si="100"/>
        <v>0</v>
      </c>
      <c r="N715">
        <f t="shared" ca="1" si="100"/>
        <v>0</v>
      </c>
      <c r="O715" t="str">
        <f t="shared" ca="1" si="105"/>
        <v>d:Z</v>
      </c>
      <c r="P715" t="str">
        <f t="shared" ca="1" si="106"/>
        <v>d9:Z9</v>
      </c>
    </row>
    <row r="716" spans="1:16">
      <c r="A716" t="str">
        <f t="shared" si="101"/>
        <v>11</v>
      </c>
      <c r="B716" t="str">
        <f t="shared" ca="1" si="102"/>
        <v>GRP</v>
      </c>
      <c r="C716" t="s">
        <v>227</v>
      </c>
      <c r="D716" t="s">
        <v>1156</v>
      </c>
      <c r="E716">
        <f t="shared" ca="1" si="103"/>
        <v>0</v>
      </c>
      <c r="H716" t="str">
        <f t="shared" ca="1" si="104"/>
        <v>'NEO GRP '!</v>
      </c>
      <c r="I716" t="str">
        <f t="shared" ca="1" si="107"/>
        <v>'NEO GRP '!</v>
      </c>
      <c r="J716">
        <f t="shared" ca="1" si="100"/>
        <v>0</v>
      </c>
      <c r="K716">
        <f t="shared" ca="1" si="100"/>
        <v>0</v>
      </c>
      <c r="L716">
        <f t="shared" ca="1" si="100"/>
        <v>0</v>
      </c>
      <c r="M716">
        <f t="shared" ca="1" si="100"/>
        <v>0</v>
      </c>
      <c r="N716">
        <f t="shared" ca="1" si="100"/>
        <v>0</v>
      </c>
      <c r="O716" t="str">
        <f t="shared" ca="1" si="105"/>
        <v>d:Z</v>
      </c>
      <c r="P716" t="str">
        <f t="shared" ca="1" si="106"/>
        <v>d9:Z9</v>
      </c>
    </row>
    <row r="717" spans="1:16">
      <c r="A717" t="str">
        <f t="shared" si="101"/>
        <v>12</v>
      </c>
      <c r="B717" t="str">
        <f t="shared" ca="1" si="102"/>
        <v>GRP</v>
      </c>
      <c r="C717" t="s">
        <v>227</v>
      </c>
      <c r="D717" t="s">
        <v>1157</v>
      </c>
      <c r="E717">
        <f t="shared" ca="1" si="103"/>
        <v>0</v>
      </c>
      <c r="H717" t="str">
        <f t="shared" ca="1" si="104"/>
        <v>'NEO GRP '!</v>
      </c>
      <c r="I717" t="str">
        <f t="shared" ca="1" si="107"/>
        <v>'NEO GRP '!</v>
      </c>
      <c r="J717">
        <f t="shared" ca="1" si="100"/>
        <v>0</v>
      </c>
      <c r="K717">
        <f t="shared" ca="1" si="100"/>
        <v>0</v>
      </c>
      <c r="L717">
        <f t="shared" ca="1" si="100"/>
        <v>0</v>
      </c>
      <c r="M717">
        <f t="shared" ca="1" si="100"/>
        <v>0</v>
      </c>
      <c r="N717">
        <f t="shared" ca="1" si="100"/>
        <v>0</v>
      </c>
      <c r="O717" t="str">
        <f t="shared" ca="1" si="105"/>
        <v>d:Z</v>
      </c>
      <c r="P717" t="str">
        <f t="shared" ca="1" si="106"/>
        <v>d9:Z9</v>
      </c>
    </row>
    <row r="718" spans="1:16">
      <c r="A718" t="str">
        <f t="shared" si="101"/>
        <v>13</v>
      </c>
      <c r="B718" t="str">
        <f t="shared" ca="1" si="102"/>
        <v>GRP</v>
      </c>
      <c r="C718" t="s">
        <v>227</v>
      </c>
      <c r="D718" t="s">
        <v>1158</v>
      </c>
      <c r="E718">
        <f t="shared" ca="1" si="103"/>
        <v>0</v>
      </c>
      <c r="H718" t="str">
        <f t="shared" ca="1" si="104"/>
        <v>'NEO GRP '!</v>
      </c>
      <c r="I718" t="str">
        <f t="shared" ca="1" si="107"/>
        <v>'NEO GRP '!</v>
      </c>
      <c r="J718">
        <f t="shared" ca="1" si="100"/>
        <v>0</v>
      </c>
      <c r="K718">
        <f t="shared" ca="1" si="100"/>
        <v>0</v>
      </c>
      <c r="L718">
        <f t="shared" ca="1" si="100"/>
        <v>0</v>
      </c>
      <c r="M718">
        <f t="shared" ca="1" si="100"/>
        <v>0</v>
      </c>
      <c r="N718">
        <f t="shared" ca="1" si="100"/>
        <v>0</v>
      </c>
      <c r="O718" t="str">
        <f t="shared" ca="1" si="105"/>
        <v>d:Z</v>
      </c>
      <c r="P718" t="str">
        <f t="shared" ca="1" si="106"/>
        <v>d9:Z9</v>
      </c>
    </row>
    <row r="719" spans="1:16">
      <c r="A719" t="str">
        <f t="shared" si="101"/>
        <v>100</v>
      </c>
      <c r="B719" t="str">
        <f t="shared" ca="1" si="102"/>
        <v>GRP</v>
      </c>
      <c r="C719" t="s">
        <v>227</v>
      </c>
      <c r="D719" t="s">
        <v>1159</v>
      </c>
      <c r="E719">
        <f t="shared" ca="1" si="103"/>
        <v>0</v>
      </c>
      <c r="H719" t="str">
        <f t="shared" ca="1" si="104"/>
        <v>'NEO GRP '!</v>
      </c>
      <c r="I719" t="str">
        <f t="shared" ca="1" si="107"/>
        <v>'NEO GRP '!</v>
      </c>
      <c r="J719">
        <f t="shared" ca="1" si="100"/>
        <v>0</v>
      </c>
      <c r="K719">
        <f t="shared" ca="1" si="100"/>
        <v>0</v>
      </c>
      <c r="L719">
        <f t="shared" ca="1" si="100"/>
        <v>0</v>
      </c>
      <c r="M719">
        <f t="shared" ca="1" si="100"/>
        <v>0</v>
      </c>
      <c r="N719">
        <f t="shared" ca="1" si="100"/>
        <v>0</v>
      </c>
      <c r="O719" t="str">
        <f t="shared" ca="1" si="105"/>
        <v>d:Z</v>
      </c>
      <c r="P719" t="str">
        <f t="shared" ca="1" si="106"/>
        <v>d9:Z9</v>
      </c>
    </row>
    <row r="720" spans="1:16">
      <c r="A720" t="str">
        <f t="shared" si="101"/>
        <v>01</v>
      </c>
      <c r="B720" t="str">
        <f t="shared" ca="1" si="102"/>
        <v>PU</v>
      </c>
      <c r="C720" t="s">
        <v>148</v>
      </c>
      <c r="D720" t="s">
        <v>1160</v>
      </c>
      <c r="E720">
        <f t="shared" ca="1" si="103"/>
        <v>0</v>
      </c>
      <c r="H720" t="str">
        <f t="shared" ca="1" si="104"/>
        <v>'NEO PU'!</v>
      </c>
      <c r="I720">
        <f t="shared" ca="1" si="107"/>
        <v>0</v>
      </c>
      <c r="J720" t="str">
        <f t="shared" ca="1" si="100"/>
        <v>'NEO PU'!</v>
      </c>
      <c r="K720">
        <f t="shared" ca="1" si="100"/>
        <v>0</v>
      </c>
      <c r="L720">
        <f t="shared" ca="1" si="100"/>
        <v>0</v>
      </c>
      <c r="M720">
        <f t="shared" ca="1" si="100"/>
        <v>0</v>
      </c>
      <c r="N720">
        <f t="shared" ca="1" si="100"/>
        <v>0</v>
      </c>
      <c r="O720" t="str">
        <f t="shared" ca="1" si="105"/>
        <v>d:t</v>
      </c>
      <c r="P720" t="str">
        <f t="shared" ca="1" si="106"/>
        <v>d9:t9</v>
      </c>
    </row>
    <row r="721" spans="1:16">
      <c r="A721" t="str">
        <f t="shared" si="101"/>
        <v>02</v>
      </c>
      <c r="B721" t="str">
        <f t="shared" ca="1" si="102"/>
        <v>PU</v>
      </c>
      <c r="C721" t="s">
        <v>148</v>
      </c>
      <c r="D721" t="s">
        <v>1161</v>
      </c>
      <c r="E721">
        <f t="shared" ca="1" si="103"/>
        <v>0</v>
      </c>
      <c r="H721" t="str">
        <f t="shared" ca="1" si="104"/>
        <v>'NEO PU'!</v>
      </c>
      <c r="I721">
        <f t="shared" ca="1" si="107"/>
        <v>0</v>
      </c>
      <c r="J721" t="str">
        <f t="shared" ca="1" si="100"/>
        <v>'NEO PU'!</v>
      </c>
      <c r="K721">
        <f t="shared" ca="1" si="100"/>
        <v>0</v>
      </c>
      <c r="L721">
        <f t="shared" ca="1" si="100"/>
        <v>0</v>
      </c>
      <c r="M721">
        <f t="shared" ca="1" si="100"/>
        <v>0</v>
      </c>
      <c r="N721">
        <f t="shared" ca="1" si="100"/>
        <v>0</v>
      </c>
      <c r="O721" t="str">
        <f t="shared" ca="1" si="105"/>
        <v>d:t</v>
      </c>
      <c r="P721" t="str">
        <f t="shared" ca="1" si="106"/>
        <v>d9:t9</v>
      </c>
    </row>
    <row r="722" spans="1:16">
      <c r="A722" t="str">
        <f t="shared" si="101"/>
        <v>03</v>
      </c>
      <c r="B722" t="str">
        <f t="shared" ca="1" si="102"/>
        <v>PU</v>
      </c>
      <c r="C722" t="s">
        <v>148</v>
      </c>
      <c r="D722" t="s">
        <v>1162</v>
      </c>
      <c r="E722">
        <f t="shared" ca="1" si="103"/>
        <v>0</v>
      </c>
      <c r="H722" t="str">
        <f t="shared" ca="1" si="104"/>
        <v>'NEO PU'!</v>
      </c>
      <c r="I722">
        <f t="shared" ca="1" si="107"/>
        <v>0</v>
      </c>
      <c r="J722" t="str">
        <f t="shared" ca="1" si="100"/>
        <v>'NEO PU'!</v>
      </c>
      <c r="K722">
        <f t="shared" ca="1" si="100"/>
        <v>0</v>
      </c>
      <c r="L722">
        <f t="shared" ca="1" si="100"/>
        <v>0</v>
      </c>
      <c r="M722">
        <f t="shared" ca="1" si="100"/>
        <v>0</v>
      </c>
      <c r="N722">
        <f t="shared" ca="1" si="100"/>
        <v>0</v>
      </c>
      <c r="O722" t="str">
        <f t="shared" ca="1" si="105"/>
        <v>d:t</v>
      </c>
      <c r="P722" t="str">
        <f t="shared" ca="1" si="106"/>
        <v>d9:t9</v>
      </c>
    </row>
    <row r="723" spans="1:16">
      <c r="A723" t="str">
        <f t="shared" si="101"/>
        <v>04</v>
      </c>
      <c r="B723" t="str">
        <f t="shared" ca="1" si="102"/>
        <v>PU</v>
      </c>
      <c r="C723" t="s">
        <v>148</v>
      </c>
      <c r="D723" t="s">
        <v>1163</v>
      </c>
      <c r="E723">
        <f t="shared" ca="1" si="103"/>
        <v>0</v>
      </c>
      <c r="H723" t="str">
        <f t="shared" ca="1" si="104"/>
        <v>'NEO PU'!</v>
      </c>
      <c r="I723">
        <f t="shared" ca="1" si="107"/>
        <v>0</v>
      </c>
      <c r="J723" t="str">
        <f t="shared" ca="1" si="100"/>
        <v>'NEO PU'!</v>
      </c>
      <c r="K723">
        <f t="shared" ca="1" si="100"/>
        <v>0</v>
      </c>
      <c r="L723">
        <f t="shared" ca="1" si="100"/>
        <v>0</v>
      </c>
      <c r="M723">
        <f t="shared" ca="1" si="100"/>
        <v>0</v>
      </c>
      <c r="N723">
        <f t="shared" ca="1" si="100"/>
        <v>0</v>
      </c>
      <c r="O723" t="str">
        <f t="shared" ca="1" si="105"/>
        <v>d:t</v>
      </c>
      <c r="P723" t="str">
        <f t="shared" ca="1" si="106"/>
        <v>d9:t9</v>
      </c>
    </row>
    <row r="724" spans="1:16">
      <c r="A724" t="str">
        <f t="shared" si="101"/>
        <v>05</v>
      </c>
      <c r="B724" t="str">
        <f t="shared" ca="1" si="102"/>
        <v>PU</v>
      </c>
      <c r="C724" t="s">
        <v>148</v>
      </c>
      <c r="D724" t="s">
        <v>1164</v>
      </c>
      <c r="E724">
        <f t="shared" ca="1" si="103"/>
        <v>0</v>
      </c>
      <c r="H724" t="str">
        <f t="shared" ca="1" si="104"/>
        <v>'NEO PU'!</v>
      </c>
      <c r="I724">
        <f t="shared" ca="1" si="107"/>
        <v>0</v>
      </c>
      <c r="J724" t="str">
        <f t="shared" ca="1" si="100"/>
        <v>'NEO PU'!</v>
      </c>
      <c r="K724">
        <f t="shared" ca="1" si="100"/>
        <v>0</v>
      </c>
      <c r="L724">
        <f t="shared" ca="1" si="100"/>
        <v>0</v>
      </c>
      <c r="M724">
        <f t="shared" ca="1" si="100"/>
        <v>0</v>
      </c>
      <c r="N724">
        <f t="shared" ca="1" si="100"/>
        <v>0</v>
      </c>
      <c r="O724" t="str">
        <f t="shared" ca="1" si="105"/>
        <v>d:t</v>
      </c>
      <c r="P724" t="str">
        <f t="shared" ca="1" si="106"/>
        <v>d9:t9</v>
      </c>
    </row>
    <row r="725" spans="1:16">
      <c r="A725" t="str">
        <f t="shared" si="101"/>
        <v>06</v>
      </c>
      <c r="B725" t="str">
        <f t="shared" ca="1" si="102"/>
        <v>PU</v>
      </c>
      <c r="C725" t="s">
        <v>148</v>
      </c>
      <c r="D725" t="s">
        <v>1165</v>
      </c>
      <c r="E725">
        <f t="shared" ca="1" si="103"/>
        <v>0</v>
      </c>
      <c r="H725" t="str">
        <f t="shared" ca="1" si="104"/>
        <v>'NEO PU'!</v>
      </c>
      <c r="I725">
        <f t="shared" ca="1" si="107"/>
        <v>0</v>
      </c>
      <c r="J725" t="str">
        <f t="shared" ca="1" si="100"/>
        <v>'NEO PU'!</v>
      </c>
      <c r="K725">
        <f t="shared" ca="1" si="100"/>
        <v>0</v>
      </c>
      <c r="L725">
        <f t="shared" ca="1" si="100"/>
        <v>0</v>
      </c>
      <c r="M725">
        <f t="shared" ca="1" si="100"/>
        <v>0</v>
      </c>
      <c r="N725">
        <f t="shared" ca="1" si="100"/>
        <v>0</v>
      </c>
      <c r="O725" t="str">
        <f t="shared" ca="1" si="105"/>
        <v>d:t</v>
      </c>
      <c r="P725" t="str">
        <f t="shared" ca="1" si="106"/>
        <v>d9:t9</v>
      </c>
    </row>
    <row r="726" spans="1:16">
      <c r="A726" t="str">
        <f t="shared" si="101"/>
        <v>09</v>
      </c>
      <c r="B726" t="str">
        <f t="shared" ca="1" si="102"/>
        <v>PU</v>
      </c>
      <c r="C726" t="s">
        <v>148</v>
      </c>
      <c r="D726" t="s">
        <v>1166</v>
      </c>
      <c r="E726">
        <f t="shared" ca="1" si="103"/>
        <v>0</v>
      </c>
      <c r="H726" t="str">
        <f t="shared" ca="1" si="104"/>
        <v>'NEO PU'!</v>
      </c>
      <c r="I726">
        <f t="shared" ca="1" si="107"/>
        <v>0</v>
      </c>
      <c r="J726" t="str">
        <f t="shared" ca="1" si="100"/>
        <v>'NEO PU'!</v>
      </c>
      <c r="K726">
        <f t="shared" ca="1" si="100"/>
        <v>0</v>
      </c>
      <c r="L726">
        <f t="shared" ca="1" si="100"/>
        <v>0</v>
      </c>
      <c r="M726">
        <f t="shared" ca="1" si="100"/>
        <v>0</v>
      </c>
      <c r="N726">
        <f t="shared" ca="1" si="100"/>
        <v>0</v>
      </c>
      <c r="O726" t="str">
        <f t="shared" ca="1" si="105"/>
        <v>d:t</v>
      </c>
      <c r="P726" t="str">
        <f t="shared" ca="1" si="106"/>
        <v>d9:t9</v>
      </c>
    </row>
    <row r="727" spans="1:16">
      <c r="A727" t="str">
        <f t="shared" si="101"/>
        <v>11</v>
      </c>
      <c r="B727" t="str">
        <f t="shared" ca="1" si="102"/>
        <v>PU</v>
      </c>
      <c r="C727" t="s">
        <v>148</v>
      </c>
      <c r="D727" t="s">
        <v>1167</v>
      </c>
      <c r="E727">
        <f t="shared" ca="1" si="103"/>
        <v>0</v>
      </c>
      <c r="H727" t="str">
        <f t="shared" ca="1" si="104"/>
        <v>'NEO PU'!</v>
      </c>
      <c r="I727">
        <f t="shared" ca="1" si="107"/>
        <v>0</v>
      </c>
      <c r="J727" t="str">
        <f t="shared" ca="1" si="100"/>
        <v>'NEO PU'!</v>
      </c>
      <c r="K727">
        <f t="shared" ca="1" si="100"/>
        <v>0</v>
      </c>
      <c r="L727">
        <f t="shared" ca="1" si="100"/>
        <v>0</v>
      </c>
      <c r="M727">
        <f t="shared" ca="1" si="100"/>
        <v>0</v>
      </c>
      <c r="N727">
        <f t="shared" ca="1" si="100"/>
        <v>0</v>
      </c>
      <c r="O727" t="str">
        <f t="shared" ca="1" si="105"/>
        <v>d:t</v>
      </c>
      <c r="P727" t="str">
        <f t="shared" ca="1" si="106"/>
        <v>d9:t9</v>
      </c>
    </row>
    <row r="728" spans="1:16">
      <c r="A728" t="str">
        <f t="shared" si="101"/>
        <v>12</v>
      </c>
      <c r="B728" t="str">
        <f t="shared" ca="1" si="102"/>
        <v>PU</v>
      </c>
      <c r="C728" t="s">
        <v>148</v>
      </c>
      <c r="D728" t="s">
        <v>1168</v>
      </c>
      <c r="E728">
        <f t="shared" ca="1" si="103"/>
        <v>0</v>
      </c>
      <c r="H728" t="str">
        <f t="shared" ca="1" si="104"/>
        <v>'NEO PU'!</v>
      </c>
      <c r="I728">
        <f t="shared" ca="1" si="107"/>
        <v>0</v>
      </c>
      <c r="J728" t="str">
        <f t="shared" ca="1" si="100"/>
        <v>'NEO PU'!</v>
      </c>
      <c r="K728">
        <f t="shared" ca="1" si="100"/>
        <v>0</v>
      </c>
      <c r="L728">
        <f t="shared" ca="1" si="100"/>
        <v>0</v>
      </c>
      <c r="M728">
        <f t="shared" ca="1" si="100"/>
        <v>0</v>
      </c>
      <c r="N728">
        <f t="shared" ca="1" si="100"/>
        <v>0</v>
      </c>
      <c r="O728" t="str">
        <f t="shared" ca="1" si="105"/>
        <v>d:t</v>
      </c>
      <c r="P728" t="str">
        <f t="shared" ca="1" si="106"/>
        <v>d9:t9</v>
      </c>
    </row>
    <row r="729" spans="1:16">
      <c r="A729" t="str">
        <f t="shared" si="101"/>
        <v>14</v>
      </c>
      <c r="B729" t="str">
        <f t="shared" ca="1" si="102"/>
        <v>PU</v>
      </c>
      <c r="C729" t="s">
        <v>148</v>
      </c>
      <c r="D729" t="s">
        <v>1169</v>
      </c>
      <c r="E729">
        <f t="shared" ca="1" si="103"/>
        <v>0</v>
      </c>
      <c r="H729" t="str">
        <f t="shared" ca="1" si="104"/>
        <v>'NEO PU'!</v>
      </c>
      <c r="I729">
        <f t="shared" ca="1" si="107"/>
        <v>0</v>
      </c>
      <c r="J729" t="str">
        <f t="shared" ca="1" si="100"/>
        <v>'NEO PU'!</v>
      </c>
      <c r="K729">
        <f t="shared" ca="1" si="100"/>
        <v>0</v>
      </c>
      <c r="L729">
        <f t="shared" ca="1" si="100"/>
        <v>0</v>
      </c>
      <c r="M729">
        <f t="shared" ca="1" si="100"/>
        <v>0</v>
      </c>
      <c r="N729">
        <f t="shared" ca="1" si="100"/>
        <v>0</v>
      </c>
      <c r="O729" t="str">
        <f t="shared" ca="1" si="105"/>
        <v>d:t</v>
      </c>
      <c r="P729" t="str">
        <f t="shared" ca="1" si="106"/>
        <v>d9:t9</v>
      </c>
    </row>
    <row r="730" spans="1:16">
      <c r="A730" t="str">
        <f t="shared" si="101"/>
        <v>01</v>
      </c>
      <c r="B730" t="str">
        <f t="shared" ca="1" si="102"/>
        <v>PU</v>
      </c>
      <c r="C730" t="s">
        <v>149</v>
      </c>
      <c r="D730" t="s">
        <v>1170</v>
      </c>
      <c r="E730">
        <f t="shared" ca="1" si="103"/>
        <v>0</v>
      </c>
      <c r="H730" t="str">
        <f t="shared" ca="1" si="104"/>
        <v>'NEO PU'!</v>
      </c>
      <c r="I730">
        <f t="shared" ca="1" si="107"/>
        <v>0</v>
      </c>
      <c r="J730" t="str">
        <f t="shared" ca="1" si="100"/>
        <v>'NEO PU'!</v>
      </c>
      <c r="K730">
        <f t="shared" ca="1" si="100"/>
        <v>0</v>
      </c>
      <c r="L730">
        <f t="shared" ca="1" si="100"/>
        <v>0</v>
      </c>
      <c r="M730">
        <f t="shared" ca="1" si="100"/>
        <v>0</v>
      </c>
      <c r="N730">
        <f t="shared" ca="1" si="100"/>
        <v>0</v>
      </c>
      <c r="O730" t="str">
        <f t="shared" ca="1" si="105"/>
        <v>d:t</v>
      </c>
      <c r="P730" t="str">
        <f t="shared" ca="1" si="106"/>
        <v>d9:t9</v>
      </c>
    </row>
    <row r="731" spans="1:16">
      <c r="A731" t="str">
        <f t="shared" si="101"/>
        <v>02</v>
      </c>
      <c r="B731" t="str">
        <f t="shared" ca="1" si="102"/>
        <v>PU</v>
      </c>
      <c r="C731" t="s">
        <v>149</v>
      </c>
      <c r="D731" t="s">
        <v>1171</v>
      </c>
      <c r="E731">
        <f t="shared" ca="1" si="103"/>
        <v>0</v>
      </c>
      <c r="H731" t="str">
        <f t="shared" ca="1" si="104"/>
        <v>'NEO PU'!</v>
      </c>
      <c r="I731">
        <f t="shared" ca="1" si="107"/>
        <v>0</v>
      </c>
      <c r="J731" t="str">
        <f t="shared" ca="1" si="100"/>
        <v>'NEO PU'!</v>
      </c>
      <c r="K731">
        <f t="shared" ca="1" si="100"/>
        <v>0</v>
      </c>
      <c r="L731">
        <f t="shared" ca="1" si="100"/>
        <v>0</v>
      </c>
      <c r="M731">
        <f t="shared" ca="1" si="100"/>
        <v>0</v>
      </c>
      <c r="N731">
        <f t="shared" ca="1" si="100"/>
        <v>0</v>
      </c>
      <c r="O731" t="str">
        <f t="shared" ca="1" si="105"/>
        <v>d:t</v>
      </c>
      <c r="P731" t="str">
        <f t="shared" ca="1" si="106"/>
        <v>d9:t9</v>
      </c>
    </row>
    <row r="732" spans="1:16">
      <c r="A732" t="str">
        <f t="shared" si="101"/>
        <v>03</v>
      </c>
      <c r="B732" t="str">
        <f t="shared" ca="1" si="102"/>
        <v>PU</v>
      </c>
      <c r="C732" t="s">
        <v>149</v>
      </c>
      <c r="D732" t="s">
        <v>1172</v>
      </c>
      <c r="E732">
        <f t="shared" ca="1" si="103"/>
        <v>0</v>
      </c>
      <c r="H732" t="str">
        <f t="shared" ca="1" si="104"/>
        <v>'NEO PU'!</v>
      </c>
      <c r="I732">
        <f t="shared" ca="1" si="107"/>
        <v>0</v>
      </c>
      <c r="J732" t="str">
        <f t="shared" ca="1" si="100"/>
        <v>'NEO PU'!</v>
      </c>
      <c r="K732">
        <f t="shared" ca="1" si="100"/>
        <v>0</v>
      </c>
      <c r="L732">
        <f t="shared" ca="1" si="100"/>
        <v>0</v>
      </c>
      <c r="M732">
        <f t="shared" ca="1" si="100"/>
        <v>0</v>
      </c>
      <c r="N732">
        <f t="shared" ca="1" si="100"/>
        <v>0</v>
      </c>
      <c r="O732" t="str">
        <f t="shared" ca="1" si="105"/>
        <v>d:t</v>
      </c>
      <c r="P732" t="str">
        <f t="shared" ca="1" si="106"/>
        <v>d9:t9</v>
      </c>
    </row>
    <row r="733" spans="1:16">
      <c r="A733" t="str">
        <f t="shared" si="101"/>
        <v>04</v>
      </c>
      <c r="B733" t="str">
        <f t="shared" ca="1" si="102"/>
        <v>PU</v>
      </c>
      <c r="C733" t="s">
        <v>149</v>
      </c>
      <c r="D733" t="s">
        <v>1173</v>
      </c>
      <c r="E733">
        <f t="shared" ca="1" si="103"/>
        <v>0</v>
      </c>
      <c r="H733" t="str">
        <f t="shared" ca="1" si="104"/>
        <v>'NEO PU'!</v>
      </c>
      <c r="I733">
        <f t="shared" ca="1" si="107"/>
        <v>0</v>
      </c>
      <c r="J733" t="str">
        <f t="shared" ca="1" si="100"/>
        <v>'NEO PU'!</v>
      </c>
      <c r="K733">
        <f t="shared" ca="1" si="100"/>
        <v>0</v>
      </c>
      <c r="L733">
        <f t="shared" ca="1" si="100"/>
        <v>0</v>
      </c>
      <c r="M733">
        <f t="shared" ca="1" si="100"/>
        <v>0</v>
      </c>
      <c r="N733">
        <f t="shared" ca="1" si="100"/>
        <v>0</v>
      </c>
      <c r="O733" t="str">
        <f t="shared" ca="1" si="105"/>
        <v>d:t</v>
      </c>
      <c r="P733" t="str">
        <f t="shared" ca="1" si="106"/>
        <v>d9:t9</v>
      </c>
    </row>
    <row r="734" spans="1:16">
      <c r="A734" t="str">
        <f t="shared" si="101"/>
        <v>05</v>
      </c>
      <c r="B734" t="str">
        <f t="shared" ca="1" si="102"/>
        <v>PU</v>
      </c>
      <c r="C734" t="s">
        <v>149</v>
      </c>
      <c r="D734" t="s">
        <v>1174</v>
      </c>
      <c r="E734">
        <f t="shared" ca="1" si="103"/>
        <v>0</v>
      </c>
      <c r="H734" t="str">
        <f t="shared" ca="1" si="104"/>
        <v>'NEO PU'!</v>
      </c>
      <c r="I734">
        <f t="shared" ca="1" si="107"/>
        <v>0</v>
      </c>
      <c r="J734" t="str">
        <f t="shared" ca="1" si="100"/>
        <v>'NEO PU'!</v>
      </c>
      <c r="K734">
        <f t="shared" ca="1" si="100"/>
        <v>0</v>
      </c>
      <c r="L734">
        <f t="shared" ca="1" si="100"/>
        <v>0</v>
      </c>
      <c r="M734">
        <f t="shared" ca="1" si="100"/>
        <v>0</v>
      </c>
      <c r="N734">
        <f t="shared" ca="1" si="100"/>
        <v>0</v>
      </c>
      <c r="O734" t="str">
        <f t="shared" ca="1" si="105"/>
        <v>d:t</v>
      </c>
      <c r="P734" t="str">
        <f t="shared" ca="1" si="106"/>
        <v>d9:t9</v>
      </c>
    </row>
    <row r="735" spans="1:16">
      <c r="A735" t="str">
        <f t="shared" si="101"/>
        <v>06</v>
      </c>
      <c r="B735" t="str">
        <f t="shared" ca="1" si="102"/>
        <v>PU</v>
      </c>
      <c r="C735" t="s">
        <v>149</v>
      </c>
      <c r="D735" t="s">
        <v>1175</v>
      </c>
      <c r="E735">
        <f t="shared" ca="1" si="103"/>
        <v>0</v>
      </c>
      <c r="H735" t="str">
        <f t="shared" ca="1" si="104"/>
        <v>'NEO PU'!</v>
      </c>
      <c r="I735">
        <f t="shared" ca="1" si="107"/>
        <v>0</v>
      </c>
      <c r="J735" t="str">
        <f t="shared" ca="1" si="100"/>
        <v>'NEO PU'!</v>
      </c>
      <c r="K735">
        <f t="shared" ca="1" si="100"/>
        <v>0</v>
      </c>
      <c r="L735">
        <f t="shared" ca="1" si="100"/>
        <v>0</v>
      </c>
      <c r="M735">
        <f t="shared" ca="1" si="100"/>
        <v>0</v>
      </c>
      <c r="N735">
        <f t="shared" ca="1" si="100"/>
        <v>0</v>
      </c>
      <c r="O735" t="str">
        <f t="shared" ca="1" si="105"/>
        <v>d:t</v>
      </c>
      <c r="P735" t="str">
        <f t="shared" ca="1" si="106"/>
        <v>d9:t9</v>
      </c>
    </row>
    <row r="736" spans="1:16">
      <c r="A736" t="str">
        <f t="shared" si="101"/>
        <v>09</v>
      </c>
      <c r="B736" t="str">
        <f t="shared" ca="1" si="102"/>
        <v>PU</v>
      </c>
      <c r="C736" t="s">
        <v>149</v>
      </c>
      <c r="D736" t="s">
        <v>1176</v>
      </c>
      <c r="E736">
        <f t="shared" ca="1" si="103"/>
        <v>0</v>
      </c>
      <c r="H736" t="str">
        <f t="shared" ca="1" si="104"/>
        <v>'NEO PU'!</v>
      </c>
      <c r="I736">
        <f t="shared" ca="1" si="107"/>
        <v>0</v>
      </c>
      <c r="J736" t="str">
        <f t="shared" ca="1" si="100"/>
        <v>'NEO PU'!</v>
      </c>
      <c r="K736">
        <f t="shared" ca="1" si="100"/>
        <v>0</v>
      </c>
      <c r="L736">
        <f t="shared" ca="1" si="100"/>
        <v>0</v>
      </c>
      <c r="M736">
        <f t="shared" ca="1" si="100"/>
        <v>0</v>
      </c>
      <c r="N736">
        <f t="shared" ca="1" si="100"/>
        <v>0</v>
      </c>
      <c r="O736" t="str">
        <f t="shared" ca="1" si="105"/>
        <v>d:t</v>
      </c>
      <c r="P736" t="str">
        <f t="shared" ca="1" si="106"/>
        <v>d9:t9</v>
      </c>
    </row>
    <row r="737" spans="1:16">
      <c r="A737" t="str">
        <f t="shared" si="101"/>
        <v>11</v>
      </c>
      <c r="B737" t="str">
        <f t="shared" ca="1" si="102"/>
        <v>PU</v>
      </c>
      <c r="C737" t="s">
        <v>149</v>
      </c>
      <c r="D737" t="s">
        <v>1177</v>
      </c>
      <c r="E737">
        <f t="shared" ca="1" si="103"/>
        <v>0</v>
      </c>
      <c r="H737" t="str">
        <f t="shared" ca="1" si="104"/>
        <v>'NEO PU'!</v>
      </c>
      <c r="I737">
        <f t="shared" ca="1" si="107"/>
        <v>0</v>
      </c>
      <c r="J737" t="str">
        <f t="shared" ca="1" si="100"/>
        <v>'NEO PU'!</v>
      </c>
      <c r="K737">
        <f t="shared" ca="1" si="100"/>
        <v>0</v>
      </c>
      <c r="L737">
        <f t="shared" ca="1" si="100"/>
        <v>0</v>
      </c>
      <c r="M737">
        <f t="shared" ca="1" si="100"/>
        <v>0</v>
      </c>
      <c r="N737">
        <f t="shared" ca="1" si="100"/>
        <v>0</v>
      </c>
      <c r="O737" t="str">
        <f t="shared" ca="1" si="105"/>
        <v>d:t</v>
      </c>
      <c r="P737" t="str">
        <f t="shared" ca="1" si="106"/>
        <v>d9:t9</v>
      </c>
    </row>
    <row r="738" spans="1:16">
      <c r="A738" t="str">
        <f t="shared" si="101"/>
        <v>12</v>
      </c>
      <c r="B738" t="str">
        <f t="shared" ca="1" si="102"/>
        <v>PU</v>
      </c>
      <c r="C738" t="s">
        <v>149</v>
      </c>
      <c r="D738" t="s">
        <v>1178</v>
      </c>
      <c r="E738">
        <f t="shared" ca="1" si="103"/>
        <v>0</v>
      </c>
      <c r="H738" t="str">
        <f t="shared" ca="1" si="104"/>
        <v>'NEO PU'!</v>
      </c>
      <c r="I738">
        <f t="shared" ca="1" si="107"/>
        <v>0</v>
      </c>
      <c r="J738" t="str">
        <f t="shared" ref="J738:N788" ca="1" si="108">IF(IFERROR(VLOOKUP($C738,INDIRECT(J$14&amp;"D:D"),1,FALSE),0)&lt;&gt;0,J$14,0)</f>
        <v>'NEO PU'!</v>
      </c>
      <c r="K738">
        <f t="shared" ca="1" si="108"/>
        <v>0</v>
      </c>
      <c r="L738">
        <f t="shared" ca="1" si="108"/>
        <v>0</v>
      </c>
      <c r="M738">
        <f t="shared" ca="1" si="108"/>
        <v>0</v>
      </c>
      <c r="N738">
        <f t="shared" ca="1" si="108"/>
        <v>0</v>
      </c>
      <c r="O738" t="str">
        <f t="shared" ca="1" si="105"/>
        <v>d:t</v>
      </c>
      <c r="P738" t="str">
        <f t="shared" ca="1" si="106"/>
        <v>d9:t9</v>
      </c>
    </row>
    <row r="739" spans="1:16">
      <c r="A739" t="str">
        <f t="shared" si="101"/>
        <v>14</v>
      </c>
      <c r="B739" t="str">
        <f t="shared" ca="1" si="102"/>
        <v>PU</v>
      </c>
      <c r="C739" t="s">
        <v>149</v>
      </c>
      <c r="D739" t="s">
        <v>1179</v>
      </c>
      <c r="E739">
        <f t="shared" ca="1" si="103"/>
        <v>0</v>
      </c>
      <c r="H739" t="str">
        <f t="shared" ca="1" si="104"/>
        <v>'NEO PU'!</v>
      </c>
      <c r="I739">
        <f t="shared" ca="1" si="107"/>
        <v>0</v>
      </c>
      <c r="J739" t="str">
        <f t="shared" ca="1" si="108"/>
        <v>'NEO PU'!</v>
      </c>
      <c r="K739">
        <f t="shared" ca="1" si="108"/>
        <v>0</v>
      </c>
      <c r="L739">
        <f t="shared" ca="1" si="108"/>
        <v>0</v>
      </c>
      <c r="M739">
        <f t="shared" ca="1" si="108"/>
        <v>0</v>
      </c>
      <c r="N739">
        <f t="shared" ca="1" si="108"/>
        <v>0</v>
      </c>
      <c r="O739" t="str">
        <f t="shared" ca="1" si="105"/>
        <v>d:t</v>
      </c>
      <c r="P739" t="str">
        <f t="shared" ca="1" si="106"/>
        <v>d9:t9</v>
      </c>
    </row>
    <row r="740" spans="1:16">
      <c r="A740" t="str">
        <f t="shared" si="101"/>
        <v>01</v>
      </c>
      <c r="B740" t="str">
        <f t="shared" ca="1" si="102"/>
        <v>PU</v>
      </c>
      <c r="C740" t="s">
        <v>150</v>
      </c>
      <c r="D740" t="s">
        <v>1180</v>
      </c>
      <c r="E740" t="str">
        <f t="shared" ca="1" si="103"/>
        <v>AVAILABLE SOON</v>
      </c>
      <c r="H740" t="str">
        <f t="shared" ca="1" si="104"/>
        <v>'NEO PU'!</v>
      </c>
      <c r="I740">
        <f t="shared" ca="1" si="107"/>
        <v>0</v>
      </c>
      <c r="J740" t="str">
        <f t="shared" ca="1" si="108"/>
        <v>'NEO PU'!</v>
      </c>
      <c r="K740">
        <f t="shared" ca="1" si="108"/>
        <v>0</v>
      </c>
      <c r="L740">
        <f t="shared" ca="1" si="108"/>
        <v>0</v>
      </c>
      <c r="M740">
        <f t="shared" ca="1" si="108"/>
        <v>0</v>
      </c>
      <c r="N740">
        <f t="shared" ca="1" si="108"/>
        <v>0</v>
      </c>
      <c r="O740" t="str">
        <f t="shared" ca="1" si="105"/>
        <v>d:t</v>
      </c>
      <c r="P740" t="str">
        <f t="shared" ca="1" si="106"/>
        <v>d9:t9</v>
      </c>
    </row>
    <row r="741" spans="1:16">
      <c r="A741" t="str">
        <f t="shared" si="101"/>
        <v>02</v>
      </c>
      <c r="B741" t="str">
        <f t="shared" ca="1" si="102"/>
        <v>PU</v>
      </c>
      <c r="C741" t="s">
        <v>150</v>
      </c>
      <c r="D741" t="s">
        <v>1181</v>
      </c>
      <c r="E741">
        <f t="shared" ca="1" si="103"/>
        <v>0</v>
      </c>
      <c r="H741" t="str">
        <f t="shared" ca="1" si="104"/>
        <v>'NEO PU'!</v>
      </c>
      <c r="I741">
        <f t="shared" ca="1" si="107"/>
        <v>0</v>
      </c>
      <c r="J741" t="str">
        <f t="shared" ca="1" si="108"/>
        <v>'NEO PU'!</v>
      </c>
      <c r="K741">
        <f t="shared" ca="1" si="108"/>
        <v>0</v>
      </c>
      <c r="L741">
        <f t="shared" ca="1" si="108"/>
        <v>0</v>
      </c>
      <c r="M741">
        <f t="shared" ca="1" si="108"/>
        <v>0</v>
      </c>
      <c r="N741">
        <f t="shared" ca="1" si="108"/>
        <v>0</v>
      </c>
      <c r="O741" t="str">
        <f t="shared" ca="1" si="105"/>
        <v>d:t</v>
      </c>
      <c r="P741" t="str">
        <f t="shared" ca="1" si="106"/>
        <v>d9:t9</v>
      </c>
    </row>
    <row r="742" spans="1:16">
      <c r="A742" t="str">
        <f t="shared" si="101"/>
        <v>03</v>
      </c>
      <c r="B742" t="str">
        <f t="shared" ca="1" si="102"/>
        <v>PU</v>
      </c>
      <c r="C742" t="s">
        <v>150</v>
      </c>
      <c r="D742" t="s">
        <v>1182</v>
      </c>
      <c r="E742">
        <f t="shared" ca="1" si="103"/>
        <v>0</v>
      </c>
      <c r="H742" t="str">
        <f t="shared" ca="1" si="104"/>
        <v>'NEO PU'!</v>
      </c>
      <c r="I742">
        <f t="shared" ca="1" si="107"/>
        <v>0</v>
      </c>
      <c r="J742" t="str">
        <f t="shared" ca="1" si="108"/>
        <v>'NEO PU'!</v>
      </c>
      <c r="K742">
        <f t="shared" ca="1" si="108"/>
        <v>0</v>
      </c>
      <c r="L742">
        <f t="shared" ca="1" si="108"/>
        <v>0</v>
      </c>
      <c r="M742">
        <f t="shared" ca="1" si="108"/>
        <v>0</v>
      </c>
      <c r="N742">
        <f t="shared" ca="1" si="108"/>
        <v>0</v>
      </c>
      <c r="O742" t="str">
        <f t="shared" ca="1" si="105"/>
        <v>d:t</v>
      </c>
      <c r="P742" t="str">
        <f t="shared" ca="1" si="106"/>
        <v>d9:t9</v>
      </c>
    </row>
    <row r="743" spans="1:16">
      <c r="A743" t="str">
        <f t="shared" si="101"/>
        <v>04</v>
      </c>
      <c r="B743" t="str">
        <f t="shared" ca="1" si="102"/>
        <v>PU</v>
      </c>
      <c r="C743" t="s">
        <v>150</v>
      </c>
      <c r="D743" t="s">
        <v>1183</v>
      </c>
      <c r="E743">
        <f t="shared" ca="1" si="103"/>
        <v>0</v>
      </c>
      <c r="H743" t="str">
        <f t="shared" ca="1" si="104"/>
        <v>'NEO PU'!</v>
      </c>
      <c r="I743">
        <f t="shared" ca="1" si="107"/>
        <v>0</v>
      </c>
      <c r="J743" t="str">
        <f t="shared" ca="1" si="108"/>
        <v>'NEO PU'!</v>
      </c>
      <c r="K743">
        <f t="shared" ca="1" si="108"/>
        <v>0</v>
      </c>
      <c r="L743">
        <f t="shared" ca="1" si="108"/>
        <v>0</v>
      </c>
      <c r="M743">
        <f t="shared" ca="1" si="108"/>
        <v>0</v>
      </c>
      <c r="N743">
        <f t="shared" ca="1" si="108"/>
        <v>0</v>
      </c>
      <c r="O743" t="str">
        <f t="shared" ca="1" si="105"/>
        <v>d:t</v>
      </c>
      <c r="P743" t="str">
        <f t="shared" ca="1" si="106"/>
        <v>d9:t9</v>
      </c>
    </row>
    <row r="744" spans="1:16">
      <c r="A744" t="str">
        <f t="shared" si="101"/>
        <v>05</v>
      </c>
      <c r="B744" t="str">
        <f t="shared" ca="1" si="102"/>
        <v>PU</v>
      </c>
      <c r="C744" t="s">
        <v>150</v>
      </c>
      <c r="D744" t="s">
        <v>1184</v>
      </c>
      <c r="E744">
        <f t="shared" ca="1" si="103"/>
        <v>0</v>
      </c>
      <c r="H744" t="str">
        <f t="shared" ca="1" si="104"/>
        <v>'NEO PU'!</v>
      </c>
      <c r="I744">
        <f t="shared" ca="1" si="107"/>
        <v>0</v>
      </c>
      <c r="J744" t="str">
        <f t="shared" ca="1" si="108"/>
        <v>'NEO PU'!</v>
      </c>
      <c r="K744">
        <f t="shared" ca="1" si="108"/>
        <v>0</v>
      </c>
      <c r="L744">
        <f t="shared" ca="1" si="108"/>
        <v>0</v>
      </c>
      <c r="M744">
        <f t="shared" ca="1" si="108"/>
        <v>0</v>
      </c>
      <c r="N744">
        <f t="shared" ca="1" si="108"/>
        <v>0</v>
      </c>
      <c r="O744" t="str">
        <f t="shared" ca="1" si="105"/>
        <v>d:t</v>
      </c>
      <c r="P744" t="str">
        <f t="shared" ca="1" si="106"/>
        <v>d9:t9</v>
      </c>
    </row>
    <row r="745" spans="1:16">
      <c r="A745" t="str">
        <f t="shared" si="101"/>
        <v>06</v>
      </c>
      <c r="B745" t="str">
        <f t="shared" ca="1" si="102"/>
        <v>PU</v>
      </c>
      <c r="C745" t="s">
        <v>150</v>
      </c>
      <c r="D745" t="s">
        <v>1185</v>
      </c>
      <c r="E745">
        <f t="shared" ca="1" si="103"/>
        <v>0</v>
      </c>
      <c r="H745" t="str">
        <f t="shared" ca="1" si="104"/>
        <v>'NEO PU'!</v>
      </c>
      <c r="I745">
        <f t="shared" ca="1" si="107"/>
        <v>0</v>
      </c>
      <c r="J745" t="str">
        <f t="shared" ca="1" si="108"/>
        <v>'NEO PU'!</v>
      </c>
      <c r="K745">
        <f t="shared" ca="1" si="108"/>
        <v>0</v>
      </c>
      <c r="L745">
        <f t="shared" ca="1" si="108"/>
        <v>0</v>
      </c>
      <c r="M745">
        <f t="shared" ca="1" si="108"/>
        <v>0</v>
      </c>
      <c r="N745">
        <f t="shared" ca="1" si="108"/>
        <v>0</v>
      </c>
      <c r="O745" t="str">
        <f t="shared" ca="1" si="105"/>
        <v>d:t</v>
      </c>
      <c r="P745" t="str">
        <f t="shared" ca="1" si="106"/>
        <v>d9:t9</v>
      </c>
    </row>
    <row r="746" spans="1:16">
      <c r="A746" t="str">
        <f t="shared" si="101"/>
        <v>09</v>
      </c>
      <c r="B746" t="str">
        <f t="shared" ca="1" si="102"/>
        <v>PU</v>
      </c>
      <c r="C746" t="s">
        <v>150</v>
      </c>
      <c r="D746" t="s">
        <v>1186</v>
      </c>
      <c r="E746">
        <f t="shared" ca="1" si="103"/>
        <v>0</v>
      </c>
      <c r="H746" t="str">
        <f t="shared" ca="1" si="104"/>
        <v>'NEO PU'!</v>
      </c>
      <c r="I746">
        <f t="shared" ca="1" si="107"/>
        <v>0</v>
      </c>
      <c r="J746" t="str">
        <f t="shared" ca="1" si="108"/>
        <v>'NEO PU'!</v>
      </c>
      <c r="K746">
        <f t="shared" ca="1" si="108"/>
        <v>0</v>
      </c>
      <c r="L746">
        <f t="shared" ca="1" si="108"/>
        <v>0</v>
      </c>
      <c r="M746">
        <f t="shared" ca="1" si="108"/>
        <v>0</v>
      </c>
      <c r="N746">
        <f t="shared" ca="1" si="108"/>
        <v>0</v>
      </c>
      <c r="O746" t="str">
        <f t="shared" ca="1" si="105"/>
        <v>d:t</v>
      </c>
      <c r="P746" t="str">
        <f t="shared" ca="1" si="106"/>
        <v>d9:t9</v>
      </c>
    </row>
    <row r="747" spans="1:16">
      <c r="A747" t="str">
        <f t="shared" si="101"/>
        <v>11</v>
      </c>
      <c r="B747" t="str">
        <f t="shared" ca="1" si="102"/>
        <v>PU</v>
      </c>
      <c r="C747" t="s">
        <v>150</v>
      </c>
      <c r="D747" t="s">
        <v>1187</v>
      </c>
      <c r="E747">
        <f t="shared" ca="1" si="103"/>
        <v>0</v>
      </c>
      <c r="H747" t="str">
        <f t="shared" ca="1" si="104"/>
        <v>'NEO PU'!</v>
      </c>
      <c r="I747">
        <f t="shared" ca="1" si="107"/>
        <v>0</v>
      </c>
      <c r="J747" t="str">
        <f t="shared" ca="1" si="108"/>
        <v>'NEO PU'!</v>
      </c>
      <c r="K747">
        <f t="shared" ca="1" si="108"/>
        <v>0</v>
      </c>
      <c r="L747">
        <f t="shared" ca="1" si="108"/>
        <v>0</v>
      </c>
      <c r="M747">
        <f t="shared" ca="1" si="108"/>
        <v>0</v>
      </c>
      <c r="N747">
        <f t="shared" ca="1" si="108"/>
        <v>0</v>
      </c>
      <c r="O747" t="str">
        <f t="shared" ca="1" si="105"/>
        <v>d:t</v>
      </c>
      <c r="P747" t="str">
        <f t="shared" ca="1" si="106"/>
        <v>d9:t9</v>
      </c>
    </row>
    <row r="748" spans="1:16">
      <c r="A748" t="str">
        <f t="shared" si="101"/>
        <v>12</v>
      </c>
      <c r="B748" t="str">
        <f t="shared" ca="1" si="102"/>
        <v>PU</v>
      </c>
      <c r="C748" t="s">
        <v>150</v>
      </c>
      <c r="D748" t="s">
        <v>1188</v>
      </c>
      <c r="E748">
        <f t="shared" ca="1" si="103"/>
        <v>0</v>
      </c>
      <c r="H748" t="str">
        <f t="shared" ca="1" si="104"/>
        <v>'NEO PU'!</v>
      </c>
      <c r="I748">
        <f t="shared" ca="1" si="107"/>
        <v>0</v>
      </c>
      <c r="J748" t="str">
        <f t="shared" ca="1" si="108"/>
        <v>'NEO PU'!</v>
      </c>
      <c r="K748">
        <f t="shared" ca="1" si="108"/>
        <v>0</v>
      </c>
      <c r="L748">
        <f t="shared" ca="1" si="108"/>
        <v>0</v>
      </c>
      <c r="M748">
        <f t="shared" ca="1" si="108"/>
        <v>0</v>
      </c>
      <c r="N748">
        <f t="shared" ca="1" si="108"/>
        <v>0</v>
      </c>
      <c r="O748" t="str">
        <f t="shared" ca="1" si="105"/>
        <v>d:t</v>
      </c>
      <c r="P748" t="str">
        <f t="shared" ca="1" si="106"/>
        <v>d9:t9</v>
      </c>
    </row>
    <row r="749" spans="1:16">
      <c r="A749" t="str">
        <f t="shared" si="101"/>
        <v>14</v>
      </c>
      <c r="B749" t="str">
        <f t="shared" ca="1" si="102"/>
        <v>PU</v>
      </c>
      <c r="C749" t="s">
        <v>150</v>
      </c>
      <c r="D749" t="s">
        <v>1189</v>
      </c>
      <c r="E749">
        <f t="shared" ca="1" si="103"/>
        <v>0</v>
      </c>
      <c r="H749" t="str">
        <f t="shared" ca="1" si="104"/>
        <v>'NEO PU'!</v>
      </c>
      <c r="I749">
        <f t="shared" ca="1" si="107"/>
        <v>0</v>
      </c>
      <c r="J749" t="str">
        <f t="shared" ca="1" si="108"/>
        <v>'NEO PU'!</v>
      </c>
      <c r="K749">
        <f t="shared" ca="1" si="108"/>
        <v>0</v>
      </c>
      <c r="L749">
        <f t="shared" ca="1" si="108"/>
        <v>0</v>
      </c>
      <c r="M749">
        <f t="shared" ca="1" si="108"/>
        <v>0</v>
      </c>
      <c r="N749">
        <f t="shared" ca="1" si="108"/>
        <v>0</v>
      </c>
      <c r="O749" t="str">
        <f t="shared" ca="1" si="105"/>
        <v>d:t</v>
      </c>
      <c r="P749" t="str">
        <f t="shared" ca="1" si="106"/>
        <v>d9:t9</v>
      </c>
    </row>
    <row r="750" spans="1:16">
      <c r="A750" t="str">
        <f t="shared" si="101"/>
        <v>01</v>
      </c>
      <c r="B750" t="str">
        <f t="shared" ca="1" si="102"/>
        <v>PU</v>
      </c>
      <c r="C750" t="s">
        <v>151</v>
      </c>
      <c r="D750" t="s">
        <v>1190</v>
      </c>
      <c r="E750">
        <f t="shared" ca="1" si="103"/>
        <v>0</v>
      </c>
      <c r="H750" t="str">
        <f t="shared" ca="1" si="104"/>
        <v>'NEO PU'!</v>
      </c>
      <c r="I750">
        <f t="shared" ca="1" si="107"/>
        <v>0</v>
      </c>
      <c r="J750" t="str">
        <f t="shared" ca="1" si="108"/>
        <v>'NEO PU'!</v>
      </c>
      <c r="K750">
        <f t="shared" ca="1" si="108"/>
        <v>0</v>
      </c>
      <c r="L750">
        <f t="shared" ca="1" si="108"/>
        <v>0</v>
      </c>
      <c r="M750">
        <f t="shared" ca="1" si="108"/>
        <v>0</v>
      </c>
      <c r="N750">
        <f t="shared" ca="1" si="108"/>
        <v>0</v>
      </c>
      <c r="O750" t="str">
        <f t="shared" ca="1" si="105"/>
        <v>d:t</v>
      </c>
      <c r="P750" t="str">
        <f t="shared" ca="1" si="106"/>
        <v>d9:t9</v>
      </c>
    </row>
    <row r="751" spans="1:16">
      <c r="A751" t="str">
        <f t="shared" si="101"/>
        <v>02</v>
      </c>
      <c r="B751" t="str">
        <f t="shared" ca="1" si="102"/>
        <v>PU</v>
      </c>
      <c r="C751" t="s">
        <v>151</v>
      </c>
      <c r="D751" t="s">
        <v>1191</v>
      </c>
      <c r="E751">
        <f t="shared" ca="1" si="103"/>
        <v>0</v>
      </c>
      <c r="H751" t="str">
        <f t="shared" ca="1" si="104"/>
        <v>'NEO PU'!</v>
      </c>
      <c r="I751">
        <f t="shared" ca="1" si="107"/>
        <v>0</v>
      </c>
      <c r="J751" t="str">
        <f t="shared" ca="1" si="108"/>
        <v>'NEO PU'!</v>
      </c>
      <c r="K751">
        <f t="shared" ca="1" si="108"/>
        <v>0</v>
      </c>
      <c r="L751">
        <f t="shared" ca="1" si="108"/>
        <v>0</v>
      </c>
      <c r="M751">
        <f t="shared" ca="1" si="108"/>
        <v>0</v>
      </c>
      <c r="N751">
        <f t="shared" ca="1" si="108"/>
        <v>0</v>
      </c>
      <c r="O751" t="str">
        <f t="shared" ca="1" si="105"/>
        <v>d:t</v>
      </c>
      <c r="P751" t="str">
        <f t="shared" ca="1" si="106"/>
        <v>d9:t9</v>
      </c>
    </row>
    <row r="752" spans="1:16">
      <c r="A752" t="str">
        <f t="shared" si="101"/>
        <v>03</v>
      </c>
      <c r="B752" t="str">
        <f t="shared" ca="1" si="102"/>
        <v>PU</v>
      </c>
      <c r="C752" t="s">
        <v>151</v>
      </c>
      <c r="D752" t="s">
        <v>1192</v>
      </c>
      <c r="E752">
        <f t="shared" ca="1" si="103"/>
        <v>0</v>
      </c>
      <c r="H752" t="str">
        <f t="shared" ca="1" si="104"/>
        <v>'NEO PU'!</v>
      </c>
      <c r="I752">
        <f t="shared" ca="1" si="107"/>
        <v>0</v>
      </c>
      <c r="J752" t="str">
        <f t="shared" ca="1" si="108"/>
        <v>'NEO PU'!</v>
      </c>
      <c r="K752">
        <f t="shared" ca="1" si="108"/>
        <v>0</v>
      </c>
      <c r="L752">
        <f t="shared" ca="1" si="108"/>
        <v>0</v>
      </c>
      <c r="M752">
        <f t="shared" ca="1" si="108"/>
        <v>0</v>
      </c>
      <c r="N752">
        <f t="shared" ca="1" si="108"/>
        <v>0</v>
      </c>
      <c r="O752" t="str">
        <f t="shared" ca="1" si="105"/>
        <v>d:t</v>
      </c>
      <c r="P752" t="str">
        <f t="shared" ca="1" si="106"/>
        <v>d9:t9</v>
      </c>
    </row>
    <row r="753" spans="1:16">
      <c r="A753" t="str">
        <f t="shared" si="101"/>
        <v>04</v>
      </c>
      <c r="B753" t="str">
        <f t="shared" ca="1" si="102"/>
        <v>PU</v>
      </c>
      <c r="C753" t="s">
        <v>151</v>
      </c>
      <c r="D753" t="s">
        <v>1193</v>
      </c>
      <c r="E753">
        <f t="shared" ca="1" si="103"/>
        <v>0</v>
      </c>
      <c r="H753" t="str">
        <f t="shared" ca="1" si="104"/>
        <v>'NEO PU'!</v>
      </c>
      <c r="I753">
        <f t="shared" ca="1" si="107"/>
        <v>0</v>
      </c>
      <c r="J753" t="str">
        <f t="shared" ca="1" si="108"/>
        <v>'NEO PU'!</v>
      </c>
      <c r="K753">
        <f t="shared" ca="1" si="108"/>
        <v>0</v>
      </c>
      <c r="L753">
        <f t="shared" ca="1" si="108"/>
        <v>0</v>
      </c>
      <c r="M753">
        <f t="shared" ca="1" si="108"/>
        <v>0</v>
      </c>
      <c r="N753">
        <f t="shared" ca="1" si="108"/>
        <v>0</v>
      </c>
      <c r="O753" t="str">
        <f t="shared" ca="1" si="105"/>
        <v>d:t</v>
      </c>
      <c r="P753" t="str">
        <f t="shared" ca="1" si="106"/>
        <v>d9:t9</v>
      </c>
    </row>
    <row r="754" spans="1:16">
      <c r="A754" t="str">
        <f t="shared" si="101"/>
        <v>05</v>
      </c>
      <c r="B754" t="str">
        <f t="shared" ca="1" si="102"/>
        <v>PU</v>
      </c>
      <c r="C754" t="s">
        <v>151</v>
      </c>
      <c r="D754" t="s">
        <v>1194</v>
      </c>
      <c r="E754">
        <f t="shared" ca="1" si="103"/>
        <v>0</v>
      </c>
      <c r="H754" t="str">
        <f t="shared" ca="1" si="104"/>
        <v>'NEO PU'!</v>
      </c>
      <c r="I754">
        <f t="shared" ca="1" si="107"/>
        <v>0</v>
      </c>
      <c r="J754" t="str">
        <f t="shared" ca="1" si="108"/>
        <v>'NEO PU'!</v>
      </c>
      <c r="K754">
        <f t="shared" ca="1" si="108"/>
        <v>0</v>
      </c>
      <c r="L754">
        <f t="shared" ca="1" si="108"/>
        <v>0</v>
      </c>
      <c r="M754">
        <f t="shared" ca="1" si="108"/>
        <v>0</v>
      </c>
      <c r="N754">
        <f t="shared" ca="1" si="108"/>
        <v>0</v>
      </c>
      <c r="O754" t="str">
        <f t="shared" ca="1" si="105"/>
        <v>d:t</v>
      </c>
      <c r="P754" t="str">
        <f t="shared" ca="1" si="106"/>
        <v>d9:t9</v>
      </c>
    </row>
    <row r="755" spans="1:16">
      <c r="A755" t="str">
        <f t="shared" si="101"/>
        <v>06</v>
      </c>
      <c r="B755" t="str">
        <f t="shared" ca="1" si="102"/>
        <v>PU</v>
      </c>
      <c r="C755" t="s">
        <v>151</v>
      </c>
      <c r="D755" t="s">
        <v>1195</v>
      </c>
      <c r="E755">
        <f t="shared" ca="1" si="103"/>
        <v>0</v>
      </c>
      <c r="H755" t="str">
        <f t="shared" ca="1" si="104"/>
        <v>'NEO PU'!</v>
      </c>
      <c r="I755">
        <f t="shared" ca="1" si="107"/>
        <v>0</v>
      </c>
      <c r="J755" t="str">
        <f t="shared" ca="1" si="108"/>
        <v>'NEO PU'!</v>
      </c>
      <c r="K755">
        <f t="shared" ca="1" si="108"/>
        <v>0</v>
      </c>
      <c r="L755">
        <f t="shared" ca="1" si="108"/>
        <v>0</v>
      </c>
      <c r="M755">
        <f t="shared" ca="1" si="108"/>
        <v>0</v>
      </c>
      <c r="N755">
        <f t="shared" ca="1" si="108"/>
        <v>0</v>
      </c>
      <c r="O755" t="str">
        <f t="shared" ca="1" si="105"/>
        <v>d:t</v>
      </c>
      <c r="P755" t="str">
        <f t="shared" ca="1" si="106"/>
        <v>d9:t9</v>
      </c>
    </row>
    <row r="756" spans="1:16">
      <c r="A756" t="str">
        <f t="shared" si="101"/>
        <v>09</v>
      </c>
      <c r="B756" t="str">
        <f t="shared" ca="1" si="102"/>
        <v>PU</v>
      </c>
      <c r="C756" t="s">
        <v>151</v>
      </c>
      <c r="D756" t="s">
        <v>1196</v>
      </c>
      <c r="E756">
        <f t="shared" ca="1" si="103"/>
        <v>0</v>
      </c>
      <c r="H756" t="str">
        <f t="shared" ca="1" si="104"/>
        <v>'NEO PU'!</v>
      </c>
      <c r="I756">
        <f t="shared" ca="1" si="107"/>
        <v>0</v>
      </c>
      <c r="J756" t="str">
        <f t="shared" ca="1" si="108"/>
        <v>'NEO PU'!</v>
      </c>
      <c r="K756">
        <f t="shared" ca="1" si="108"/>
        <v>0</v>
      </c>
      <c r="L756">
        <f t="shared" ca="1" si="108"/>
        <v>0</v>
      </c>
      <c r="M756">
        <f t="shared" ca="1" si="108"/>
        <v>0</v>
      </c>
      <c r="N756">
        <f t="shared" ca="1" si="108"/>
        <v>0</v>
      </c>
      <c r="O756" t="str">
        <f t="shared" ca="1" si="105"/>
        <v>d:t</v>
      </c>
      <c r="P756" t="str">
        <f t="shared" ca="1" si="106"/>
        <v>d9:t9</v>
      </c>
    </row>
    <row r="757" spans="1:16">
      <c r="A757" t="str">
        <f t="shared" si="101"/>
        <v>11</v>
      </c>
      <c r="B757" t="str">
        <f t="shared" ca="1" si="102"/>
        <v>PU</v>
      </c>
      <c r="C757" t="s">
        <v>151</v>
      </c>
      <c r="D757" t="s">
        <v>1197</v>
      </c>
      <c r="E757">
        <f t="shared" ca="1" si="103"/>
        <v>0</v>
      </c>
      <c r="H757" t="str">
        <f t="shared" ca="1" si="104"/>
        <v>'NEO PU'!</v>
      </c>
      <c r="I757">
        <f t="shared" ca="1" si="107"/>
        <v>0</v>
      </c>
      <c r="J757" t="str">
        <f t="shared" ca="1" si="108"/>
        <v>'NEO PU'!</v>
      </c>
      <c r="K757">
        <f t="shared" ca="1" si="108"/>
        <v>0</v>
      </c>
      <c r="L757">
        <f t="shared" ca="1" si="108"/>
        <v>0</v>
      </c>
      <c r="M757">
        <f t="shared" ca="1" si="108"/>
        <v>0</v>
      </c>
      <c r="N757">
        <f t="shared" ca="1" si="108"/>
        <v>0</v>
      </c>
      <c r="O757" t="str">
        <f t="shared" ca="1" si="105"/>
        <v>d:t</v>
      </c>
      <c r="P757" t="str">
        <f t="shared" ca="1" si="106"/>
        <v>d9:t9</v>
      </c>
    </row>
    <row r="758" spans="1:16">
      <c r="A758" t="str">
        <f t="shared" si="101"/>
        <v>12</v>
      </c>
      <c r="B758" t="str">
        <f t="shared" ca="1" si="102"/>
        <v>PU</v>
      </c>
      <c r="C758" t="s">
        <v>151</v>
      </c>
      <c r="D758" t="s">
        <v>1198</v>
      </c>
      <c r="E758">
        <f t="shared" ca="1" si="103"/>
        <v>0</v>
      </c>
      <c r="H758" t="str">
        <f t="shared" ca="1" si="104"/>
        <v>'NEO PU'!</v>
      </c>
      <c r="I758">
        <f t="shared" ca="1" si="107"/>
        <v>0</v>
      </c>
      <c r="J758" t="str">
        <f t="shared" ca="1" si="108"/>
        <v>'NEO PU'!</v>
      </c>
      <c r="K758">
        <f t="shared" ca="1" si="108"/>
        <v>0</v>
      </c>
      <c r="L758">
        <f t="shared" ca="1" si="108"/>
        <v>0</v>
      </c>
      <c r="M758">
        <f t="shared" ca="1" si="108"/>
        <v>0</v>
      </c>
      <c r="N758">
        <f t="shared" ca="1" si="108"/>
        <v>0</v>
      </c>
      <c r="O758" t="str">
        <f t="shared" ca="1" si="105"/>
        <v>d:t</v>
      </c>
      <c r="P758" t="str">
        <f t="shared" ca="1" si="106"/>
        <v>d9:t9</v>
      </c>
    </row>
    <row r="759" spans="1:16">
      <c r="A759" t="str">
        <f t="shared" si="101"/>
        <v>14</v>
      </c>
      <c r="B759" t="str">
        <f t="shared" ca="1" si="102"/>
        <v>PU</v>
      </c>
      <c r="C759" t="s">
        <v>151</v>
      </c>
      <c r="D759" t="s">
        <v>1199</v>
      </c>
      <c r="E759">
        <f t="shared" ca="1" si="103"/>
        <v>0</v>
      </c>
      <c r="H759" t="str">
        <f t="shared" ca="1" si="104"/>
        <v>'NEO PU'!</v>
      </c>
      <c r="I759">
        <f t="shared" ca="1" si="107"/>
        <v>0</v>
      </c>
      <c r="J759" t="str">
        <f t="shared" ca="1" si="108"/>
        <v>'NEO PU'!</v>
      </c>
      <c r="K759">
        <f t="shared" ca="1" si="108"/>
        <v>0</v>
      </c>
      <c r="L759">
        <f t="shared" ca="1" si="108"/>
        <v>0</v>
      </c>
      <c r="M759">
        <f t="shared" ca="1" si="108"/>
        <v>0</v>
      </c>
      <c r="N759">
        <f t="shared" ca="1" si="108"/>
        <v>0</v>
      </c>
      <c r="O759" t="str">
        <f t="shared" ca="1" si="105"/>
        <v>d:t</v>
      </c>
      <c r="P759" t="str">
        <f t="shared" ca="1" si="106"/>
        <v>d9:t9</v>
      </c>
    </row>
    <row r="760" spans="1:16">
      <c r="A760" t="str">
        <f t="shared" si="101"/>
        <v>01</v>
      </c>
      <c r="B760" t="str">
        <f t="shared" ca="1" si="102"/>
        <v>PU</v>
      </c>
      <c r="C760" t="s">
        <v>152</v>
      </c>
      <c r="D760" t="s">
        <v>1200</v>
      </c>
      <c r="E760">
        <f t="shared" ca="1" si="103"/>
        <v>0</v>
      </c>
      <c r="H760" t="str">
        <f t="shared" ca="1" si="104"/>
        <v>'NEO PU'!</v>
      </c>
      <c r="I760">
        <f t="shared" ca="1" si="107"/>
        <v>0</v>
      </c>
      <c r="J760" t="str">
        <f t="shared" ca="1" si="108"/>
        <v>'NEO PU'!</v>
      </c>
      <c r="K760">
        <f t="shared" ca="1" si="108"/>
        <v>0</v>
      </c>
      <c r="L760">
        <f t="shared" ca="1" si="108"/>
        <v>0</v>
      </c>
      <c r="M760">
        <f t="shared" ca="1" si="108"/>
        <v>0</v>
      </c>
      <c r="N760">
        <f t="shared" ca="1" si="108"/>
        <v>0</v>
      </c>
      <c r="O760" t="str">
        <f t="shared" ca="1" si="105"/>
        <v>d:t</v>
      </c>
      <c r="P760" t="str">
        <f t="shared" ca="1" si="106"/>
        <v>d9:t9</v>
      </c>
    </row>
    <row r="761" spans="1:16">
      <c r="A761" t="str">
        <f t="shared" si="101"/>
        <v>02</v>
      </c>
      <c r="B761" t="str">
        <f t="shared" ca="1" si="102"/>
        <v>PU</v>
      </c>
      <c r="C761" t="s">
        <v>152</v>
      </c>
      <c r="D761" t="s">
        <v>1201</v>
      </c>
      <c r="E761">
        <f t="shared" ca="1" si="103"/>
        <v>0</v>
      </c>
      <c r="H761" t="str">
        <f t="shared" ca="1" si="104"/>
        <v>'NEO PU'!</v>
      </c>
      <c r="I761">
        <f t="shared" ca="1" si="107"/>
        <v>0</v>
      </c>
      <c r="J761" t="str">
        <f t="shared" ca="1" si="108"/>
        <v>'NEO PU'!</v>
      </c>
      <c r="K761">
        <f t="shared" ca="1" si="108"/>
        <v>0</v>
      </c>
      <c r="L761">
        <f t="shared" ca="1" si="108"/>
        <v>0</v>
      </c>
      <c r="M761">
        <f t="shared" ca="1" si="108"/>
        <v>0</v>
      </c>
      <c r="N761">
        <f t="shared" ca="1" si="108"/>
        <v>0</v>
      </c>
      <c r="O761" t="str">
        <f t="shared" ca="1" si="105"/>
        <v>d:t</v>
      </c>
      <c r="P761" t="str">
        <f t="shared" ca="1" si="106"/>
        <v>d9:t9</v>
      </c>
    </row>
    <row r="762" spans="1:16">
      <c r="A762" t="str">
        <f t="shared" si="101"/>
        <v>03</v>
      </c>
      <c r="B762" t="str">
        <f t="shared" ca="1" si="102"/>
        <v>PU</v>
      </c>
      <c r="C762" t="s">
        <v>152</v>
      </c>
      <c r="D762" t="s">
        <v>1202</v>
      </c>
      <c r="E762">
        <f t="shared" ca="1" si="103"/>
        <v>0</v>
      </c>
      <c r="H762" t="str">
        <f t="shared" ca="1" si="104"/>
        <v>'NEO PU'!</v>
      </c>
      <c r="I762">
        <f t="shared" ca="1" si="107"/>
        <v>0</v>
      </c>
      <c r="J762" t="str">
        <f t="shared" ca="1" si="108"/>
        <v>'NEO PU'!</v>
      </c>
      <c r="K762">
        <f t="shared" ca="1" si="108"/>
        <v>0</v>
      </c>
      <c r="L762">
        <f t="shared" ca="1" si="108"/>
        <v>0</v>
      </c>
      <c r="M762">
        <f t="shared" ca="1" si="108"/>
        <v>0</v>
      </c>
      <c r="N762">
        <f t="shared" ca="1" si="108"/>
        <v>0</v>
      </c>
      <c r="O762" t="str">
        <f t="shared" ca="1" si="105"/>
        <v>d:t</v>
      </c>
      <c r="P762" t="str">
        <f t="shared" ca="1" si="106"/>
        <v>d9:t9</v>
      </c>
    </row>
    <row r="763" spans="1:16">
      <c r="A763" t="str">
        <f t="shared" si="101"/>
        <v>04</v>
      </c>
      <c r="B763" t="str">
        <f t="shared" ca="1" si="102"/>
        <v>PU</v>
      </c>
      <c r="C763" t="s">
        <v>152</v>
      </c>
      <c r="D763" t="s">
        <v>1203</v>
      </c>
      <c r="E763">
        <f t="shared" ca="1" si="103"/>
        <v>0</v>
      </c>
      <c r="H763" t="str">
        <f t="shared" ca="1" si="104"/>
        <v>'NEO PU'!</v>
      </c>
      <c r="I763">
        <f t="shared" ca="1" si="107"/>
        <v>0</v>
      </c>
      <c r="J763" t="str">
        <f t="shared" ca="1" si="108"/>
        <v>'NEO PU'!</v>
      </c>
      <c r="K763">
        <f t="shared" ca="1" si="108"/>
        <v>0</v>
      </c>
      <c r="L763">
        <f t="shared" ca="1" si="108"/>
        <v>0</v>
      </c>
      <c r="M763">
        <f t="shared" ca="1" si="108"/>
        <v>0</v>
      </c>
      <c r="N763">
        <f t="shared" ca="1" si="108"/>
        <v>0</v>
      </c>
      <c r="O763" t="str">
        <f t="shared" ca="1" si="105"/>
        <v>d:t</v>
      </c>
      <c r="P763" t="str">
        <f t="shared" ca="1" si="106"/>
        <v>d9:t9</v>
      </c>
    </row>
    <row r="764" spans="1:16">
      <c r="A764" t="str">
        <f t="shared" si="101"/>
        <v>05</v>
      </c>
      <c r="B764" t="str">
        <f t="shared" ca="1" si="102"/>
        <v>PU</v>
      </c>
      <c r="C764" t="s">
        <v>152</v>
      </c>
      <c r="D764" t="s">
        <v>1204</v>
      </c>
      <c r="E764">
        <f t="shared" ca="1" si="103"/>
        <v>0</v>
      </c>
      <c r="H764" t="str">
        <f t="shared" ca="1" si="104"/>
        <v>'NEO PU'!</v>
      </c>
      <c r="I764">
        <f t="shared" ca="1" si="107"/>
        <v>0</v>
      </c>
      <c r="J764" t="str">
        <f t="shared" ca="1" si="108"/>
        <v>'NEO PU'!</v>
      </c>
      <c r="K764">
        <f t="shared" ca="1" si="108"/>
        <v>0</v>
      </c>
      <c r="L764">
        <f t="shared" ca="1" si="108"/>
        <v>0</v>
      </c>
      <c r="M764">
        <f t="shared" ca="1" si="108"/>
        <v>0</v>
      </c>
      <c r="N764">
        <f t="shared" ca="1" si="108"/>
        <v>0</v>
      </c>
      <c r="O764" t="str">
        <f t="shared" ca="1" si="105"/>
        <v>d:t</v>
      </c>
      <c r="P764" t="str">
        <f t="shared" ca="1" si="106"/>
        <v>d9:t9</v>
      </c>
    </row>
    <row r="765" spans="1:16">
      <c r="A765" t="str">
        <f t="shared" si="101"/>
        <v>06</v>
      </c>
      <c r="B765" t="str">
        <f t="shared" ca="1" si="102"/>
        <v>PU</v>
      </c>
      <c r="C765" t="s">
        <v>152</v>
      </c>
      <c r="D765" t="s">
        <v>1205</v>
      </c>
      <c r="E765">
        <f t="shared" ca="1" si="103"/>
        <v>0</v>
      </c>
      <c r="H765" t="str">
        <f t="shared" ca="1" si="104"/>
        <v>'NEO PU'!</v>
      </c>
      <c r="I765">
        <f t="shared" ca="1" si="107"/>
        <v>0</v>
      </c>
      <c r="J765" t="str">
        <f t="shared" ca="1" si="108"/>
        <v>'NEO PU'!</v>
      </c>
      <c r="K765">
        <f t="shared" ca="1" si="108"/>
        <v>0</v>
      </c>
      <c r="L765">
        <f t="shared" ca="1" si="108"/>
        <v>0</v>
      </c>
      <c r="M765">
        <f t="shared" ca="1" si="108"/>
        <v>0</v>
      </c>
      <c r="N765">
        <f t="shared" ca="1" si="108"/>
        <v>0</v>
      </c>
      <c r="O765" t="str">
        <f t="shared" ca="1" si="105"/>
        <v>d:t</v>
      </c>
      <c r="P765" t="str">
        <f t="shared" ca="1" si="106"/>
        <v>d9:t9</v>
      </c>
    </row>
    <row r="766" spans="1:16">
      <c r="A766" t="str">
        <f t="shared" si="101"/>
        <v>09</v>
      </c>
      <c r="B766" t="str">
        <f t="shared" ca="1" si="102"/>
        <v>PU</v>
      </c>
      <c r="C766" t="s">
        <v>152</v>
      </c>
      <c r="D766" t="s">
        <v>1206</v>
      </c>
      <c r="E766">
        <f t="shared" ca="1" si="103"/>
        <v>0</v>
      </c>
      <c r="H766" t="str">
        <f t="shared" ca="1" si="104"/>
        <v>'NEO PU'!</v>
      </c>
      <c r="I766">
        <f t="shared" ca="1" si="107"/>
        <v>0</v>
      </c>
      <c r="J766" t="str">
        <f t="shared" ca="1" si="108"/>
        <v>'NEO PU'!</v>
      </c>
      <c r="K766">
        <f t="shared" ca="1" si="108"/>
        <v>0</v>
      </c>
      <c r="L766">
        <f t="shared" ca="1" si="108"/>
        <v>0</v>
      </c>
      <c r="M766">
        <f t="shared" ca="1" si="108"/>
        <v>0</v>
      </c>
      <c r="N766">
        <f t="shared" ca="1" si="108"/>
        <v>0</v>
      </c>
      <c r="O766" t="str">
        <f t="shared" ca="1" si="105"/>
        <v>d:t</v>
      </c>
      <c r="P766" t="str">
        <f t="shared" ca="1" si="106"/>
        <v>d9:t9</v>
      </c>
    </row>
    <row r="767" spans="1:16">
      <c r="A767" t="str">
        <f t="shared" si="101"/>
        <v>11</v>
      </c>
      <c r="B767" t="str">
        <f t="shared" ca="1" si="102"/>
        <v>PU</v>
      </c>
      <c r="C767" t="s">
        <v>152</v>
      </c>
      <c r="D767" t="s">
        <v>1207</v>
      </c>
      <c r="E767">
        <f t="shared" ca="1" si="103"/>
        <v>0</v>
      </c>
      <c r="H767" t="str">
        <f t="shared" ca="1" si="104"/>
        <v>'NEO PU'!</v>
      </c>
      <c r="I767">
        <f t="shared" ca="1" si="107"/>
        <v>0</v>
      </c>
      <c r="J767" t="str">
        <f t="shared" ca="1" si="108"/>
        <v>'NEO PU'!</v>
      </c>
      <c r="K767">
        <f t="shared" ca="1" si="108"/>
        <v>0</v>
      </c>
      <c r="L767">
        <f t="shared" ca="1" si="108"/>
        <v>0</v>
      </c>
      <c r="M767">
        <f t="shared" ca="1" si="108"/>
        <v>0</v>
      </c>
      <c r="N767">
        <f t="shared" ca="1" si="108"/>
        <v>0</v>
      </c>
      <c r="O767" t="str">
        <f t="shared" ca="1" si="105"/>
        <v>d:t</v>
      </c>
      <c r="P767" t="str">
        <f t="shared" ca="1" si="106"/>
        <v>d9:t9</v>
      </c>
    </row>
    <row r="768" spans="1:16">
      <c r="A768" t="str">
        <f t="shared" si="101"/>
        <v>12</v>
      </c>
      <c r="B768" t="str">
        <f t="shared" ca="1" si="102"/>
        <v>PU</v>
      </c>
      <c r="C768" t="s">
        <v>152</v>
      </c>
      <c r="D768" t="s">
        <v>1208</v>
      </c>
      <c r="E768">
        <f t="shared" ca="1" si="103"/>
        <v>0</v>
      </c>
      <c r="H768" t="str">
        <f t="shared" ca="1" si="104"/>
        <v>'NEO PU'!</v>
      </c>
      <c r="I768">
        <f t="shared" ca="1" si="107"/>
        <v>0</v>
      </c>
      <c r="J768" t="str">
        <f t="shared" ca="1" si="108"/>
        <v>'NEO PU'!</v>
      </c>
      <c r="K768">
        <f t="shared" ca="1" si="108"/>
        <v>0</v>
      </c>
      <c r="L768">
        <f t="shared" ca="1" si="108"/>
        <v>0</v>
      </c>
      <c r="M768">
        <f t="shared" ca="1" si="108"/>
        <v>0</v>
      </c>
      <c r="N768">
        <f t="shared" ca="1" si="108"/>
        <v>0</v>
      </c>
      <c r="O768" t="str">
        <f t="shared" ca="1" si="105"/>
        <v>d:t</v>
      </c>
      <c r="P768" t="str">
        <f t="shared" ca="1" si="106"/>
        <v>d9:t9</v>
      </c>
    </row>
    <row r="769" spans="1:16">
      <c r="A769" t="str">
        <f t="shared" si="101"/>
        <v>14</v>
      </c>
      <c r="B769" t="str">
        <f t="shared" ca="1" si="102"/>
        <v>PU</v>
      </c>
      <c r="C769" t="s">
        <v>152</v>
      </c>
      <c r="D769" t="s">
        <v>1209</v>
      </c>
      <c r="E769">
        <f t="shared" ca="1" si="103"/>
        <v>0</v>
      </c>
      <c r="H769" t="str">
        <f t="shared" ca="1" si="104"/>
        <v>'NEO PU'!</v>
      </c>
      <c r="I769">
        <f t="shared" ca="1" si="107"/>
        <v>0</v>
      </c>
      <c r="J769" t="str">
        <f t="shared" ca="1" si="108"/>
        <v>'NEO PU'!</v>
      </c>
      <c r="K769">
        <f t="shared" ca="1" si="108"/>
        <v>0</v>
      </c>
      <c r="L769">
        <f t="shared" ca="1" si="108"/>
        <v>0</v>
      </c>
      <c r="M769">
        <f t="shared" ca="1" si="108"/>
        <v>0</v>
      </c>
      <c r="N769">
        <f t="shared" ca="1" si="108"/>
        <v>0</v>
      </c>
      <c r="O769" t="str">
        <f t="shared" ca="1" si="105"/>
        <v>d:t</v>
      </c>
      <c r="P769" t="str">
        <f t="shared" ca="1" si="106"/>
        <v>d9:t9</v>
      </c>
    </row>
    <row r="770" spans="1:16">
      <c r="A770" t="str">
        <f t="shared" si="101"/>
        <v>01</v>
      </c>
      <c r="B770" t="str">
        <f t="shared" ca="1" si="102"/>
        <v>PU</v>
      </c>
      <c r="C770" t="s">
        <v>153</v>
      </c>
      <c r="D770" t="s">
        <v>1210</v>
      </c>
      <c r="E770">
        <f t="shared" ca="1" si="103"/>
        <v>0</v>
      </c>
      <c r="H770" t="str">
        <f t="shared" ca="1" si="104"/>
        <v>'NEO PU'!</v>
      </c>
      <c r="I770">
        <f t="shared" ca="1" si="107"/>
        <v>0</v>
      </c>
      <c r="J770" t="str">
        <f t="shared" ca="1" si="108"/>
        <v>'NEO PU'!</v>
      </c>
      <c r="K770">
        <f t="shared" ca="1" si="108"/>
        <v>0</v>
      </c>
      <c r="L770">
        <f t="shared" ca="1" si="108"/>
        <v>0</v>
      </c>
      <c r="M770">
        <f t="shared" ca="1" si="108"/>
        <v>0</v>
      </c>
      <c r="N770">
        <f t="shared" ca="1" si="108"/>
        <v>0</v>
      </c>
      <c r="O770" t="str">
        <f t="shared" ca="1" si="105"/>
        <v>d:t</v>
      </c>
      <c r="P770" t="str">
        <f t="shared" ca="1" si="106"/>
        <v>d9:t9</v>
      </c>
    </row>
    <row r="771" spans="1:16">
      <c r="A771" t="str">
        <f t="shared" si="101"/>
        <v>02</v>
      </c>
      <c r="B771" t="str">
        <f t="shared" ca="1" si="102"/>
        <v>PU</v>
      </c>
      <c r="C771" t="s">
        <v>153</v>
      </c>
      <c r="D771" t="s">
        <v>1211</v>
      </c>
      <c r="E771">
        <f t="shared" ca="1" si="103"/>
        <v>0</v>
      </c>
      <c r="H771" t="str">
        <f t="shared" ca="1" si="104"/>
        <v>'NEO PU'!</v>
      </c>
      <c r="I771">
        <f t="shared" ca="1" si="107"/>
        <v>0</v>
      </c>
      <c r="J771" t="str">
        <f t="shared" ca="1" si="108"/>
        <v>'NEO PU'!</v>
      </c>
      <c r="K771">
        <f t="shared" ca="1" si="108"/>
        <v>0</v>
      </c>
      <c r="L771">
        <f t="shared" ca="1" si="108"/>
        <v>0</v>
      </c>
      <c r="M771">
        <f t="shared" ca="1" si="108"/>
        <v>0</v>
      </c>
      <c r="N771">
        <f t="shared" ca="1" si="108"/>
        <v>0</v>
      </c>
      <c r="O771" t="str">
        <f t="shared" ca="1" si="105"/>
        <v>d:t</v>
      </c>
      <c r="P771" t="str">
        <f t="shared" ca="1" si="106"/>
        <v>d9:t9</v>
      </c>
    </row>
    <row r="772" spans="1:16">
      <c r="A772" t="str">
        <f t="shared" si="101"/>
        <v>03</v>
      </c>
      <c r="B772" t="str">
        <f t="shared" ca="1" si="102"/>
        <v>PU</v>
      </c>
      <c r="C772" t="s">
        <v>153</v>
      </c>
      <c r="D772" t="s">
        <v>1212</v>
      </c>
      <c r="E772">
        <f t="shared" ca="1" si="103"/>
        <v>0</v>
      </c>
      <c r="H772" t="str">
        <f t="shared" ca="1" si="104"/>
        <v>'NEO PU'!</v>
      </c>
      <c r="I772">
        <f t="shared" ca="1" si="107"/>
        <v>0</v>
      </c>
      <c r="J772" t="str">
        <f t="shared" ca="1" si="108"/>
        <v>'NEO PU'!</v>
      </c>
      <c r="K772">
        <f t="shared" ca="1" si="108"/>
        <v>0</v>
      </c>
      <c r="L772">
        <f t="shared" ca="1" si="108"/>
        <v>0</v>
      </c>
      <c r="M772">
        <f t="shared" ca="1" si="108"/>
        <v>0</v>
      </c>
      <c r="N772">
        <f t="shared" ca="1" si="108"/>
        <v>0</v>
      </c>
      <c r="O772" t="str">
        <f t="shared" ca="1" si="105"/>
        <v>d:t</v>
      </c>
      <c r="P772" t="str">
        <f t="shared" ca="1" si="106"/>
        <v>d9:t9</v>
      </c>
    </row>
    <row r="773" spans="1:16">
      <c r="A773" t="str">
        <f t="shared" si="101"/>
        <v>04</v>
      </c>
      <c r="B773" t="str">
        <f t="shared" ca="1" si="102"/>
        <v>PU</v>
      </c>
      <c r="C773" t="s">
        <v>153</v>
      </c>
      <c r="D773" t="s">
        <v>1213</v>
      </c>
      <c r="E773">
        <f t="shared" ca="1" si="103"/>
        <v>0</v>
      </c>
      <c r="H773" t="str">
        <f t="shared" ca="1" si="104"/>
        <v>'NEO PU'!</v>
      </c>
      <c r="I773">
        <f t="shared" ca="1" si="107"/>
        <v>0</v>
      </c>
      <c r="J773" t="str">
        <f t="shared" ca="1" si="108"/>
        <v>'NEO PU'!</v>
      </c>
      <c r="K773">
        <f t="shared" ca="1" si="108"/>
        <v>0</v>
      </c>
      <c r="L773">
        <f t="shared" ca="1" si="108"/>
        <v>0</v>
      </c>
      <c r="M773">
        <f t="shared" ca="1" si="108"/>
        <v>0</v>
      </c>
      <c r="N773">
        <f t="shared" ca="1" si="108"/>
        <v>0</v>
      </c>
      <c r="O773" t="str">
        <f t="shared" ca="1" si="105"/>
        <v>d:t</v>
      </c>
      <c r="P773" t="str">
        <f t="shared" ca="1" si="106"/>
        <v>d9:t9</v>
      </c>
    </row>
    <row r="774" spans="1:16">
      <c r="A774" t="str">
        <f t="shared" si="101"/>
        <v>05</v>
      </c>
      <c r="B774" t="str">
        <f t="shared" ca="1" si="102"/>
        <v>PU</v>
      </c>
      <c r="C774" t="s">
        <v>153</v>
      </c>
      <c r="D774" t="s">
        <v>1214</v>
      </c>
      <c r="E774">
        <f t="shared" ca="1" si="103"/>
        <v>0</v>
      </c>
      <c r="H774" t="str">
        <f t="shared" ca="1" si="104"/>
        <v>'NEO PU'!</v>
      </c>
      <c r="I774">
        <f t="shared" ca="1" si="107"/>
        <v>0</v>
      </c>
      <c r="J774" t="str">
        <f t="shared" ca="1" si="108"/>
        <v>'NEO PU'!</v>
      </c>
      <c r="K774">
        <f t="shared" ca="1" si="108"/>
        <v>0</v>
      </c>
      <c r="L774">
        <f t="shared" ca="1" si="108"/>
        <v>0</v>
      </c>
      <c r="M774">
        <f t="shared" ca="1" si="108"/>
        <v>0</v>
      </c>
      <c r="N774">
        <f t="shared" ca="1" si="108"/>
        <v>0</v>
      </c>
      <c r="O774" t="str">
        <f t="shared" ca="1" si="105"/>
        <v>d:t</v>
      </c>
      <c r="P774" t="str">
        <f t="shared" ca="1" si="106"/>
        <v>d9:t9</v>
      </c>
    </row>
    <row r="775" spans="1:16">
      <c r="A775" t="str">
        <f t="shared" si="101"/>
        <v>06</v>
      </c>
      <c r="B775" t="str">
        <f t="shared" ca="1" si="102"/>
        <v>PU</v>
      </c>
      <c r="C775" t="s">
        <v>153</v>
      </c>
      <c r="D775" t="s">
        <v>1215</v>
      </c>
      <c r="E775">
        <f t="shared" ca="1" si="103"/>
        <v>0</v>
      </c>
      <c r="H775" t="str">
        <f t="shared" ca="1" si="104"/>
        <v>'NEO PU'!</v>
      </c>
      <c r="I775">
        <f t="shared" ca="1" si="107"/>
        <v>0</v>
      </c>
      <c r="J775" t="str">
        <f t="shared" ca="1" si="108"/>
        <v>'NEO PU'!</v>
      </c>
      <c r="K775">
        <f t="shared" ca="1" si="108"/>
        <v>0</v>
      </c>
      <c r="L775">
        <f t="shared" ca="1" si="108"/>
        <v>0</v>
      </c>
      <c r="M775">
        <f t="shared" ca="1" si="108"/>
        <v>0</v>
      </c>
      <c r="N775">
        <f t="shared" ca="1" si="108"/>
        <v>0</v>
      </c>
      <c r="O775" t="str">
        <f t="shared" ca="1" si="105"/>
        <v>d:t</v>
      </c>
      <c r="P775" t="str">
        <f t="shared" ca="1" si="106"/>
        <v>d9:t9</v>
      </c>
    </row>
    <row r="776" spans="1:16">
      <c r="A776" t="str">
        <f t="shared" si="101"/>
        <v>09</v>
      </c>
      <c r="B776" t="str">
        <f t="shared" ca="1" si="102"/>
        <v>PU</v>
      </c>
      <c r="C776" t="s">
        <v>153</v>
      </c>
      <c r="D776" t="s">
        <v>1216</v>
      </c>
      <c r="E776">
        <f t="shared" ca="1" si="103"/>
        <v>0</v>
      </c>
      <c r="H776" t="str">
        <f t="shared" ca="1" si="104"/>
        <v>'NEO PU'!</v>
      </c>
      <c r="I776">
        <f t="shared" ca="1" si="107"/>
        <v>0</v>
      </c>
      <c r="J776" t="str">
        <f t="shared" ca="1" si="108"/>
        <v>'NEO PU'!</v>
      </c>
      <c r="K776">
        <f t="shared" ca="1" si="108"/>
        <v>0</v>
      </c>
      <c r="L776">
        <f t="shared" ca="1" si="108"/>
        <v>0</v>
      </c>
      <c r="M776">
        <f t="shared" ca="1" si="108"/>
        <v>0</v>
      </c>
      <c r="N776">
        <f t="shared" ca="1" si="108"/>
        <v>0</v>
      </c>
      <c r="O776" t="str">
        <f t="shared" ca="1" si="105"/>
        <v>d:t</v>
      </c>
      <c r="P776" t="str">
        <f t="shared" ca="1" si="106"/>
        <v>d9:t9</v>
      </c>
    </row>
    <row r="777" spans="1:16">
      <c r="A777" t="str">
        <f t="shared" ref="A777:A840" si="109">MID(D777,LEN(C777)+2,LEN(D777)-LEN(C777))</f>
        <v>11</v>
      </c>
      <c r="B777" t="str">
        <f t="shared" ref="B777:B840" ca="1" si="110">VLOOKUP(H777,$A$1:$K$6,11,FALSE)</f>
        <v>PU</v>
      </c>
      <c r="C777" t="s">
        <v>153</v>
      </c>
      <c r="D777" t="s">
        <v>1217</v>
      </c>
      <c r="E777">
        <f t="shared" ref="E777:E840" ca="1" si="111">IFERROR(VLOOKUP(C777,INDIRECT($H777&amp;$O777),MATCH($A777,INDIRECT($H777&amp;$P777),0),FALSE),0)</f>
        <v>0</v>
      </c>
      <c r="H777" t="str">
        <f t="shared" ref="H777:H840" ca="1" si="112">IF(I777&lt;&gt;0,I777,IF(J777&lt;&gt;0,J777,IF(K777&lt;&gt;0,K777,IF(L777&lt;&gt;0,L777,IF(M777&lt;&gt;0,M777,N777)))))</f>
        <v>'NEO PU'!</v>
      </c>
      <c r="I777">
        <f t="shared" ca="1" si="107"/>
        <v>0</v>
      </c>
      <c r="J777" t="str">
        <f t="shared" ca="1" si="108"/>
        <v>'NEO PU'!</v>
      </c>
      <c r="K777">
        <f t="shared" ca="1" si="108"/>
        <v>0</v>
      </c>
      <c r="L777">
        <f t="shared" ca="1" si="108"/>
        <v>0</v>
      </c>
      <c r="M777">
        <f t="shared" ca="1" si="108"/>
        <v>0</v>
      </c>
      <c r="N777">
        <f t="shared" ca="1" si="108"/>
        <v>0</v>
      </c>
      <c r="O777" t="str">
        <f t="shared" ref="O777:O840" ca="1" si="113">VLOOKUP($H777,$G$8:$I$13,2,FALSE)</f>
        <v>d:t</v>
      </c>
      <c r="P777" t="str">
        <f t="shared" ref="P777:P840" ca="1" si="114">VLOOKUP($H777,$G$8:$I$13,3,FALSE)</f>
        <v>d9:t9</v>
      </c>
    </row>
    <row r="778" spans="1:16">
      <c r="A778" t="str">
        <f t="shared" si="109"/>
        <v>12</v>
      </c>
      <c r="B778" t="str">
        <f t="shared" ca="1" si="110"/>
        <v>PU</v>
      </c>
      <c r="C778" t="s">
        <v>153</v>
      </c>
      <c r="D778" t="s">
        <v>1218</v>
      </c>
      <c r="E778">
        <f t="shared" ca="1" si="111"/>
        <v>0</v>
      </c>
      <c r="H778" t="str">
        <f t="shared" ca="1" si="112"/>
        <v>'NEO PU'!</v>
      </c>
      <c r="I778">
        <f t="shared" ref="I778:I841" ca="1" si="115">IF(IFERROR(VLOOKUP(C778,INDIRECT($I$14&amp;"D:D"),1,FALSE),0)&lt;&gt;0,I$14,0)</f>
        <v>0</v>
      </c>
      <c r="J778" t="str">
        <f t="shared" ca="1" si="108"/>
        <v>'NEO PU'!</v>
      </c>
      <c r="K778">
        <f t="shared" ca="1" si="108"/>
        <v>0</v>
      </c>
      <c r="L778">
        <f t="shared" ca="1" si="108"/>
        <v>0</v>
      </c>
      <c r="M778">
        <f t="shared" ca="1" si="108"/>
        <v>0</v>
      </c>
      <c r="N778">
        <f t="shared" ca="1" si="108"/>
        <v>0</v>
      </c>
      <c r="O778" t="str">
        <f t="shared" ca="1" si="113"/>
        <v>d:t</v>
      </c>
      <c r="P778" t="str">
        <f t="shared" ca="1" si="114"/>
        <v>d9:t9</v>
      </c>
    </row>
    <row r="779" spans="1:16">
      <c r="A779" t="str">
        <f t="shared" si="109"/>
        <v>14</v>
      </c>
      <c r="B779" t="str">
        <f t="shared" ca="1" si="110"/>
        <v>PU</v>
      </c>
      <c r="C779" t="s">
        <v>153</v>
      </c>
      <c r="D779" t="s">
        <v>1219</v>
      </c>
      <c r="E779">
        <f t="shared" ca="1" si="111"/>
        <v>0</v>
      </c>
      <c r="H779" t="str">
        <f t="shared" ca="1" si="112"/>
        <v>'NEO PU'!</v>
      </c>
      <c r="I779">
        <f t="shared" ca="1" si="115"/>
        <v>0</v>
      </c>
      <c r="J779" t="str">
        <f t="shared" ca="1" si="108"/>
        <v>'NEO PU'!</v>
      </c>
      <c r="K779">
        <f t="shared" ca="1" si="108"/>
        <v>0</v>
      </c>
      <c r="L779">
        <f t="shared" ca="1" si="108"/>
        <v>0</v>
      </c>
      <c r="M779">
        <f t="shared" ca="1" si="108"/>
        <v>0</v>
      </c>
      <c r="N779">
        <f t="shared" ca="1" si="108"/>
        <v>0</v>
      </c>
      <c r="O779" t="str">
        <f t="shared" ca="1" si="113"/>
        <v>d:t</v>
      </c>
      <c r="P779" t="str">
        <f t="shared" ca="1" si="114"/>
        <v>d9:t9</v>
      </c>
    </row>
    <row r="780" spans="1:16">
      <c r="A780" t="str">
        <f t="shared" si="109"/>
        <v>01</v>
      </c>
      <c r="B780" t="str">
        <f t="shared" ca="1" si="110"/>
        <v>PU</v>
      </c>
      <c r="C780" t="s">
        <v>154</v>
      </c>
      <c r="D780" t="s">
        <v>1220</v>
      </c>
      <c r="E780">
        <f t="shared" ca="1" si="111"/>
        <v>0</v>
      </c>
      <c r="H780" t="str">
        <f t="shared" ca="1" si="112"/>
        <v>'NEO PU'!</v>
      </c>
      <c r="I780">
        <f t="shared" ca="1" si="115"/>
        <v>0</v>
      </c>
      <c r="J780" t="str">
        <f t="shared" ca="1" si="108"/>
        <v>'NEO PU'!</v>
      </c>
      <c r="K780">
        <f t="shared" ca="1" si="108"/>
        <v>0</v>
      </c>
      <c r="L780">
        <f t="shared" ca="1" si="108"/>
        <v>0</v>
      </c>
      <c r="M780">
        <f t="shared" ca="1" si="108"/>
        <v>0</v>
      </c>
      <c r="N780">
        <f t="shared" ca="1" si="108"/>
        <v>0</v>
      </c>
      <c r="O780" t="str">
        <f t="shared" ca="1" si="113"/>
        <v>d:t</v>
      </c>
      <c r="P780" t="str">
        <f t="shared" ca="1" si="114"/>
        <v>d9:t9</v>
      </c>
    </row>
    <row r="781" spans="1:16">
      <c r="A781" t="str">
        <f t="shared" si="109"/>
        <v>02</v>
      </c>
      <c r="B781" t="str">
        <f t="shared" ca="1" si="110"/>
        <v>PU</v>
      </c>
      <c r="C781" t="s">
        <v>154</v>
      </c>
      <c r="D781" t="s">
        <v>1221</v>
      </c>
      <c r="E781">
        <f t="shared" ca="1" si="111"/>
        <v>0</v>
      </c>
      <c r="H781" t="str">
        <f t="shared" ca="1" si="112"/>
        <v>'NEO PU'!</v>
      </c>
      <c r="I781">
        <f t="shared" ca="1" si="115"/>
        <v>0</v>
      </c>
      <c r="J781" t="str">
        <f t="shared" ca="1" si="108"/>
        <v>'NEO PU'!</v>
      </c>
      <c r="K781">
        <f t="shared" ca="1" si="108"/>
        <v>0</v>
      </c>
      <c r="L781">
        <f t="shared" ca="1" si="108"/>
        <v>0</v>
      </c>
      <c r="M781">
        <f t="shared" ca="1" si="108"/>
        <v>0</v>
      </c>
      <c r="N781">
        <f t="shared" ca="1" si="108"/>
        <v>0</v>
      </c>
      <c r="O781" t="str">
        <f t="shared" ca="1" si="113"/>
        <v>d:t</v>
      </c>
      <c r="P781" t="str">
        <f t="shared" ca="1" si="114"/>
        <v>d9:t9</v>
      </c>
    </row>
    <row r="782" spans="1:16">
      <c r="A782" t="str">
        <f t="shared" si="109"/>
        <v>03</v>
      </c>
      <c r="B782" t="str">
        <f t="shared" ca="1" si="110"/>
        <v>PU</v>
      </c>
      <c r="C782" t="s">
        <v>154</v>
      </c>
      <c r="D782" t="s">
        <v>1222</v>
      </c>
      <c r="E782">
        <f t="shared" ca="1" si="111"/>
        <v>0</v>
      </c>
      <c r="H782" t="str">
        <f t="shared" ca="1" si="112"/>
        <v>'NEO PU'!</v>
      </c>
      <c r="I782">
        <f t="shared" ca="1" si="115"/>
        <v>0</v>
      </c>
      <c r="J782" t="str">
        <f t="shared" ca="1" si="108"/>
        <v>'NEO PU'!</v>
      </c>
      <c r="K782">
        <f t="shared" ca="1" si="108"/>
        <v>0</v>
      </c>
      <c r="L782">
        <f t="shared" ca="1" si="108"/>
        <v>0</v>
      </c>
      <c r="M782">
        <f t="shared" ca="1" si="108"/>
        <v>0</v>
      </c>
      <c r="N782">
        <f t="shared" ca="1" si="108"/>
        <v>0</v>
      </c>
      <c r="O782" t="str">
        <f t="shared" ca="1" si="113"/>
        <v>d:t</v>
      </c>
      <c r="P782" t="str">
        <f t="shared" ca="1" si="114"/>
        <v>d9:t9</v>
      </c>
    </row>
    <row r="783" spans="1:16">
      <c r="A783" t="str">
        <f t="shared" si="109"/>
        <v>04</v>
      </c>
      <c r="B783" t="str">
        <f t="shared" ca="1" si="110"/>
        <v>PU</v>
      </c>
      <c r="C783" t="s">
        <v>154</v>
      </c>
      <c r="D783" t="s">
        <v>1223</v>
      </c>
      <c r="E783">
        <f t="shared" ca="1" si="111"/>
        <v>0</v>
      </c>
      <c r="H783" t="str">
        <f t="shared" ca="1" si="112"/>
        <v>'NEO PU'!</v>
      </c>
      <c r="I783">
        <f t="shared" ca="1" si="115"/>
        <v>0</v>
      </c>
      <c r="J783" t="str">
        <f t="shared" ca="1" si="108"/>
        <v>'NEO PU'!</v>
      </c>
      <c r="K783">
        <f t="shared" ca="1" si="108"/>
        <v>0</v>
      </c>
      <c r="L783">
        <f t="shared" ca="1" si="108"/>
        <v>0</v>
      </c>
      <c r="M783">
        <f t="shared" ca="1" si="108"/>
        <v>0</v>
      </c>
      <c r="N783">
        <f t="shared" ca="1" si="108"/>
        <v>0</v>
      </c>
      <c r="O783" t="str">
        <f t="shared" ca="1" si="113"/>
        <v>d:t</v>
      </c>
      <c r="P783" t="str">
        <f t="shared" ca="1" si="114"/>
        <v>d9:t9</v>
      </c>
    </row>
    <row r="784" spans="1:16">
      <c r="A784" t="str">
        <f t="shared" si="109"/>
        <v>05</v>
      </c>
      <c r="B784" t="str">
        <f t="shared" ca="1" si="110"/>
        <v>PU</v>
      </c>
      <c r="C784" t="s">
        <v>154</v>
      </c>
      <c r="D784" t="s">
        <v>1224</v>
      </c>
      <c r="E784">
        <f t="shared" ca="1" si="111"/>
        <v>0</v>
      </c>
      <c r="H784" t="str">
        <f t="shared" ca="1" si="112"/>
        <v>'NEO PU'!</v>
      </c>
      <c r="I784">
        <f t="shared" ca="1" si="115"/>
        <v>0</v>
      </c>
      <c r="J784" t="str">
        <f t="shared" ca="1" si="108"/>
        <v>'NEO PU'!</v>
      </c>
      <c r="K784">
        <f t="shared" ca="1" si="108"/>
        <v>0</v>
      </c>
      <c r="L784">
        <f t="shared" ca="1" si="108"/>
        <v>0</v>
      </c>
      <c r="M784">
        <f t="shared" ca="1" si="108"/>
        <v>0</v>
      </c>
      <c r="N784">
        <f t="shared" ca="1" si="108"/>
        <v>0</v>
      </c>
      <c r="O784" t="str">
        <f t="shared" ca="1" si="113"/>
        <v>d:t</v>
      </c>
      <c r="P784" t="str">
        <f t="shared" ca="1" si="114"/>
        <v>d9:t9</v>
      </c>
    </row>
    <row r="785" spans="1:16">
      <c r="A785" t="str">
        <f t="shared" si="109"/>
        <v>06</v>
      </c>
      <c r="B785" t="str">
        <f t="shared" ca="1" si="110"/>
        <v>PU</v>
      </c>
      <c r="C785" t="s">
        <v>154</v>
      </c>
      <c r="D785" t="s">
        <v>1225</v>
      </c>
      <c r="E785">
        <f t="shared" ca="1" si="111"/>
        <v>0</v>
      </c>
      <c r="H785" t="str">
        <f t="shared" ca="1" si="112"/>
        <v>'NEO PU'!</v>
      </c>
      <c r="I785">
        <f t="shared" ca="1" si="115"/>
        <v>0</v>
      </c>
      <c r="J785" t="str">
        <f t="shared" ca="1" si="108"/>
        <v>'NEO PU'!</v>
      </c>
      <c r="K785">
        <f t="shared" ca="1" si="108"/>
        <v>0</v>
      </c>
      <c r="L785">
        <f t="shared" ca="1" si="108"/>
        <v>0</v>
      </c>
      <c r="M785">
        <f t="shared" ca="1" si="108"/>
        <v>0</v>
      </c>
      <c r="N785">
        <f t="shared" ca="1" si="108"/>
        <v>0</v>
      </c>
      <c r="O785" t="str">
        <f t="shared" ca="1" si="113"/>
        <v>d:t</v>
      </c>
      <c r="P785" t="str">
        <f t="shared" ca="1" si="114"/>
        <v>d9:t9</v>
      </c>
    </row>
    <row r="786" spans="1:16">
      <c r="A786" t="str">
        <f t="shared" si="109"/>
        <v>09</v>
      </c>
      <c r="B786" t="str">
        <f t="shared" ca="1" si="110"/>
        <v>PU</v>
      </c>
      <c r="C786" t="s">
        <v>154</v>
      </c>
      <c r="D786" t="s">
        <v>1226</v>
      </c>
      <c r="E786">
        <f t="shared" ca="1" si="111"/>
        <v>0</v>
      </c>
      <c r="H786" t="str">
        <f t="shared" ca="1" si="112"/>
        <v>'NEO PU'!</v>
      </c>
      <c r="I786">
        <f t="shared" ca="1" si="115"/>
        <v>0</v>
      </c>
      <c r="J786" t="str">
        <f t="shared" ca="1" si="108"/>
        <v>'NEO PU'!</v>
      </c>
      <c r="K786">
        <f t="shared" ca="1" si="108"/>
        <v>0</v>
      </c>
      <c r="L786">
        <f t="shared" ca="1" si="108"/>
        <v>0</v>
      </c>
      <c r="M786">
        <f t="shared" ca="1" si="108"/>
        <v>0</v>
      </c>
      <c r="N786">
        <f t="shared" ca="1" si="108"/>
        <v>0</v>
      </c>
      <c r="O786" t="str">
        <f t="shared" ca="1" si="113"/>
        <v>d:t</v>
      </c>
      <c r="P786" t="str">
        <f t="shared" ca="1" si="114"/>
        <v>d9:t9</v>
      </c>
    </row>
    <row r="787" spans="1:16">
      <c r="A787" t="str">
        <f t="shared" si="109"/>
        <v>11</v>
      </c>
      <c r="B787" t="str">
        <f t="shared" ca="1" si="110"/>
        <v>PU</v>
      </c>
      <c r="C787" t="s">
        <v>154</v>
      </c>
      <c r="D787" t="s">
        <v>1227</v>
      </c>
      <c r="E787">
        <f t="shared" ca="1" si="111"/>
        <v>0</v>
      </c>
      <c r="H787" t="str">
        <f t="shared" ca="1" si="112"/>
        <v>'NEO PU'!</v>
      </c>
      <c r="I787">
        <f t="shared" ca="1" si="115"/>
        <v>0</v>
      </c>
      <c r="J787" t="str">
        <f t="shared" ca="1" si="108"/>
        <v>'NEO PU'!</v>
      </c>
      <c r="K787">
        <f t="shared" ca="1" si="108"/>
        <v>0</v>
      </c>
      <c r="L787">
        <f t="shared" ca="1" si="108"/>
        <v>0</v>
      </c>
      <c r="M787">
        <f t="shared" ca="1" si="108"/>
        <v>0</v>
      </c>
      <c r="N787">
        <f t="shared" ca="1" si="108"/>
        <v>0</v>
      </c>
      <c r="O787" t="str">
        <f t="shared" ca="1" si="113"/>
        <v>d:t</v>
      </c>
      <c r="P787" t="str">
        <f t="shared" ca="1" si="114"/>
        <v>d9:t9</v>
      </c>
    </row>
    <row r="788" spans="1:16">
      <c r="A788" t="str">
        <f t="shared" si="109"/>
        <v>12</v>
      </c>
      <c r="B788" t="str">
        <f t="shared" ca="1" si="110"/>
        <v>PU</v>
      </c>
      <c r="C788" t="s">
        <v>154</v>
      </c>
      <c r="D788" t="s">
        <v>1228</v>
      </c>
      <c r="E788">
        <f t="shared" ca="1" si="111"/>
        <v>0</v>
      </c>
      <c r="H788" t="str">
        <f t="shared" ca="1" si="112"/>
        <v>'NEO PU'!</v>
      </c>
      <c r="I788">
        <f t="shared" ca="1" si="115"/>
        <v>0</v>
      </c>
      <c r="J788" t="str">
        <f t="shared" ca="1" si="108"/>
        <v>'NEO PU'!</v>
      </c>
      <c r="K788">
        <f t="shared" ca="1" si="108"/>
        <v>0</v>
      </c>
      <c r="L788">
        <f t="shared" ca="1" si="108"/>
        <v>0</v>
      </c>
      <c r="M788">
        <f t="shared" ca="1" si="108"/>
        <v>0</v>
      </c>
      <c r="N788">
        <f t="shared" ca="1" si="108"/>
        <v>0</v>
      </c>
      <c r="O788" t="str">
        <f t="shared" ca="1" si="113"/>
        <v>d:t</v>
      </c>
      <c r="P788" t="str">
        <f t="shared" ca="1" si="114"/>
        <v>d9:t9</v>
      </c>
    </row>
    <row r="789" spans="1:16">
      <c r="A789" t="str">
        <f t="shared" si="109"/>
        <v>14</v>
      </c>
      <c r="B789" t="str">
        <f t="shared" ca="1" si="110"/>
        <v>PU</v>
      </c>
      <c r="C789" t="s">
        <v>154</v>
      </c>
      <c r="D789" t="s">
        <v>1229</v>
      </c>
      <c r="E789">
        <f t="shared" ca="1" si="111"/>
        <v>0</v>
      </c>
      <c r="H789" t="str">
        <f t="shared" ca="1" si="112"/>
        <v>'NEO PU'!</v>
      </c>
      <c r="I789">
        <f t="shared" ca="1" si="115"/>
        <v>0</v>
      </c>
      <c r="J789" t="str">
        <f t="shared" ref="J789:N839" ca="1" si="116">IF(IFERROR(VLOOKUP($C789,INDIRECT(J$14&amp;"D:D"),1,FALSE),0)&lt;&gt;0,J$14,0)</f>
        <v>'NEO PU'!</v>
      </c>
      <c r="K789">
        <f t="shared" ca="1" si="116"/>
        <v>0</v>
      </c>
      <c r="L789">
        <f t="shared" ca="1" si="116"/>
        <v>0</v>
      </c>
      <c r="M789">
        <f t="shared" ca="1" si="116"/>
        <v>0</v>
      </c>
      <c r="N789">
        <f t="shared" ca="1" si="116"/>
        <v>0</v>
      </c>
      <c r="O789" t="str">
        <f t="shared" ca="1" si="113"/>
        <v>d:t</v>
      </c>
      <c r="P789" t="str">
        <f t="shared" ca="1" si="114"/>
        <v>d9:t9</v>
      </c>
    </row>
    <row r="790" spans="1:16">
      <c r="A790" t="str">
        <f t="shared" si="109"/>
        <v>01</v>
      </c>
      <c r="B790" t="str">
        <f t="shared" ca="1" si="110"/>
        <v>PU</v>
      </c>
      <c r="C790" t="s">
        <v>155</v>
      </c>
      <c r="D790" t="s">
        <v>1230</v>
      </c>
      <c r="E790">
        <f t="shared" ca="1" si="111"/>
        <v>0</v>
      </c>
      <c r="H790" t="str">
        <f t="shared" ca="1" si="112"/>
        <v>'NEO PU'!</v>
      </c>
      <c r="I790">
        <f t="shared" ca="1" si="115"/>
        <v>0</v>
      </c>
      <c r="J790" t="str">
        <f t="shared" ca="1" si="116"/>
        <v>'NEO PU'!</v>
      </c>
      <c r="K790">
        <f t="shared" ca="1" si="116"/>
        <v>0</v>
      </c>
      <c r="L790">
        <f t="shared" ca="1" si="116"/>
        <v>0</v>
      </c>
      <c r="M790">
        <f t="shared" ca="1" si="116"/>
        <v>0</v>
      </c>
      <c r="N790">
        <f t="shared" ca="1" si="116"/>
        <v>0</v>
      </c>
      <c r="O790" t="str">
        <f t="shared" ca="1" si="113"/>
        <v>d:t</v>
      </c>
      <c r="P790" t="str">
        <f t="shared" ca="1" si="114"/>
        <v>d9:t9</v>
      </c>
    </row>
    <row r="791" spans="1:16">
      <c r="A791" t="str">
        <f t="shared" si="109"/>
        <v>02</v>
      </c>
      <c r="B791" t="str">
        <f t="shared" ca="1" si="110"/>
        <v>PU</v>
      </c>
      <c r="C791" t="s">
        <v>155</v>
      </c>
      <c r="D791" t="s">
        <v>1231</v>
      </c>
      <c r="E791">
        <f t="shared" ca="1" si="111"/>
        <v>0</v>
      </c>
      <c r="H791" t="str">
        <f t="shared" ca="1" si="112"/>
        <v>'NEO PU'!</v>
      </c>
      <c r="I791">
        <f t="shared" ca="1" si="115"/>
        <v>0</v>
      </c>
      <c r="J791" t="str">
        <f t="shared" ca="1" si="116"/>
        <v>'NEO PU'!</v>
      </c>
      <c r="K791">
        <f t="shared" ca="1" si="116"/>
        <v>0</v>
      </c>
      <c r="L791">
        <f t="shared" ca="1" si="116"/>
        <v>0</v>
      </c>
      <c r="M791">
        <f t="shared" ca="1" si="116"/>
        <v>0</v>
      </c>
      <c r="N791">
        <f t="shared" ca="1" si="116"/>
        <v>0</v>
      </c>
      <c r="O791" t="str">
        <f t="shared" ca="1" si="113"/>
        <v>d:t</v>
      </c>
      <c r="P791" t="str">
        <f t="shared" ca="1" si="114"/>
        <v>d9:t9</v>
      </c>
    </row>
    <row r="792" spans="1:16">
      <c r="A792" t="str">
        <f t="shared" si="109"/>
        <v>03</v>
      </c>
      <c r="B792" t="str">
        <f t="shared" ca="1" si="110"/>
        <v>PU</v>
      </c>
      <c r="C792" t="s">
        <v>155</v>
      </c>
      <c r="D792" t="s">
        <v>1232</v>
      </c>
      <c r="E792">
        <f t="shared" ca="1" si="111"/>
        <v>0</v>
      </c>
      <c r="H792" t="str">
        <f t="shared" ca="1" si="112"/>
        <v>'NEO PU'!</v>
      </c>
      <c r="I792">
        <f t="shared" ca="1" si="115"/>
        <v>0</v>
      </c>
      <c r="J792" t="str">
        <f t="shared" ca="1" si="116"/>
        <v>'NEO PU'!</v>
      </c>
      <c r="K792">
        <f t="shared" ca="1" si="116"/>
        <v>0</v>
      </c>
      <c r="L792">
        <f t="shared" ca="1" si="116"/>
        <v>0</v>
      </c>
      <c r="M792">
        <f t="shared" ca="1" si="116"/>
        <v>0</v>
      </c>
      <c r="N792">
        <f t="shared" ca="1" si="116"/>
        <v>0</v>
      </c>
      <c r="O792" t="str">
        <f t="shared" ca="1" si="113"/>
        <v>d:t</v>
      </c>
      <c r="P792" t="str">
        <f t="shared" ca="1" si="114"/>
        <v>d9:t9</v>
      </c>
    </row>
    <row r="793" spans="1:16">
      <c r="A793" t="str">
        <f t="shared" si="109"/>
        <v>04</v>
      </c>
      <c r="B793" t="str">
        <f t="shared" ca="1" si="110"/>
        <v>PU</v>
      </c>
      <c r="C793" t="s">
        <v>155</v>
      </c>
      <c r="D793" t="s">
        <v>1233</v>
      </c>
      <c r="E793">
        <f t="shared" ca="1" si="111"/>
        <v>0</v>
      </c>
      <c r="H793" t="str">
        <f t="shared" ca="1" si="112"/>
        <v>'NEO PU'!</v>
      </c>
      <c r="I793">
        <f t="shared" ca="1" si="115"/>
        <v>0</v>
      </c>
      <c r="J793" t="str">
        <f t="shared" ca="1" si="116"/>
        <v>'NEO PU'!</v>
      </c>
      <c r="K793">
        <f t="shared" ca="1" si="116"/>
        <v>0</v>
      </c>
      <c r="L793">
        <f t="shared" ca="1" si="116"/>
        <v>0</v>
      </c>
      <c r="M793">
        <f t="shared" ca="1" si="116"/>
        <v>0</v>
      </c>
      <c r="N793">
        <f t="shared" ca="1" si="116"/>
        <v>0</v>
      </c>
      <c r="O793" t="str">
        <f t="shared" ca="1" si="113"/>
        <v>d:t</v>
      </c>
      <c r="P793" t="str">
        <f t="shared" ca="1" si="114"/>
        <v>d9:t9</v>
      </c>
    </row>
    <row r="794" spans="1:16">
      <c r="A794" t="str">
        <f t="shared" si="109"/>
        <v>05</v>
      </c>
      <c r="B794" t="str">
        <f t="shared" ca="1" si="110"/>
        <v>PU</v>
      </c>
      <c r="C794" t="s">
        <v>155</v>
      </c>
      <c r="D794" t="s">
        <v>1234</v>
      </c>
      <c r="E794">
        <f t="shared" ca="1" si="111"/>
        <v>0</v>
      </c>
      <c r="H794" t="str">
        <f t="shared" ca="1" si="112"/>
        <v>'NEO PU'!</v>
      </c>
      <c r="I794">
        <f t="shared" ca="1" si="115"/>
        <v>0</v>
      </c>
      <c r="J794" t="str">
        <f t="shared" ca="1" si="116"/>
        <v>'NEO PU'!</v>
      </c>
      <c r="K794">
        <f t="shared" ca="1" si="116"/>
        <v>0</v>
      </c>
      <c r="L794">
        <f t="shared" ca="1" si="116"/>
        <v>0</v>
      </c>
      <c r="M794">
        <f t="shared" ca="1" si="116"/>
        <v>0</v>
      </c>
      <c r="N794">
        <f t="shared" ca="1" si="116"/>
        <v>0</v>
      </c>
      <c r="O794" t="str">
        <f t="shared" ca="1" si="113"/>
        <v>d:t</v>
      </c>
      <c r="P794" t="str">
        <f t="shared" ca="1" si="114"/>
        <v>d9:t9</v>
      </c>
    </row>
    <row r="795" spans="1:16">
      <c r="A795" t="str">
        <f t="shared" si="109"/>
        <v>06</v>
      </c>
      <c r="B795" t="str">
        <f t="shared" ca="1" si="110"/>
        <v>PU</v>
      </c>
      <c r="C795" t="s">
        <v>155</v>
      </c>
      <c r="D795" t="s">
        <v>1235</v>
      </c>
      <c r="E795">
        <f t="shared" ca="1" si="111"/>
        <v>0</v>
      </c>
      <c r="H795" t="str">
        <f t="shared" ca="1" si="112"/>
        <v>'NEO PU'!</v>
      </c>
      <c r="I795">
        <f t="shared" ca="1" si="115"/>
        <v>0</v>
      </c>
      <c r="J795" t="str">
        <f t="shared" ca="1" si="116"/>
        <v>'NEO PU'!</v>
      </c>
      <c r="K795">
        <f t="shared" ca="1" si="116"/>
        <v>0</v>
      </c>
      <c r="L795">
        <f t="shared" ca="1" si="116"/>
        <v>0</v>
      </c>
      <c r="M795">
        <f t="shared" ca="1" si="116"/>
        <v>0</v>
      </c>
      <c r="N795">
        <f t="shared" ca="1" si="116"/>
        <v>0</v>
      </c>
      <c r="O795" t="str">
        <f t="shared" ca="1" si="113"/>
        <v>d:t</v>
      </c>
      <c r="P795" t="str">
        <f t="shared" ca="1" si="114"/>
        <v>d9:t9</v>
      </c>
    </row>
    <row r="796" spans="1:16">
      <c r="A796" t="str">
        <f t="shared" si="109"/>
        <v>09</v>
      </c>
      <c r="B796" t="str">
        <f t="shared" ca="1" si="110"/>
        <v>PU</v>
      </c>
      <c r="C796" t="s">
        <v>155</v>
      </c>
      <c r="D796" t="s">
        <v>1236</v>
      </c>
      <c r="E796">
        <f t="shared" ca="1" si="111"/>
        <v>0</v>
      </c>
      <c r="H796" t="str">
        <f t="shared" ca="1" si="112"/>
        <v>'NEO PU'!</v>
      </c>
      <c r="I796">
        <f t="shared" ca="1" si="115"/>
        <v>0</v>
      </c>
      <c r="J796" t="str">
        <f t="shared" ca="1" si="116"/>
        <v>'NEO PU'!</v>
      </c>
      <c r="K796">
        <f t="shared" ca="1" si="116"/>
        <v>0</v>
      </c>
      <c r="L796">
        <f t="shared" ca="1" si="116"/>
        <v>0</v>
      </c>
      <c r="M796">
        <f t="shared" ca="1" si="116"/>
        <v>0</v>
      </c>
      <c r="N796">
        <f t="shared" ca="1" si="116"/>
        <v>0</v>
      </c>
      <c r="O796" t="str">
        <f t="shared" ca="1" si="113"/>
        <v>d:t</v>
      </c>
      <c r="P796" t="str">
        <f t="shared" ca="1" si="114"/>
        <v>d9:t9</v>
      </c>
    </row>
    <row r="797" spans="1:16">
      <c r="A797" t="str">
        <f t="shared" si="109"/>
        <v>11</v>
      </c>
      <c r="B797" t="str">
        <f t="shared" ca="1" si="110"/>
        <v>PU</v>
      </c>
      <c r="C797" t="s">
        <v>155</v>
      </c>
      <c r="D797" t="s">
        <v>1237</v>
      </c>
      <c r="E797">
        <f t="shared" ca="1" si="111"/>
        <v>0</v>
      </c>
      <c r="H797" t="str">
        <f t="shared" ca="1" si="112"/>
        <v>'NEO PU'!</v>
      </c>
      <c r="I797">
        <f t="shared" ca="1" si="115"/>
        <v>0</v>
      </c>
      <c r="J797" t="str">
        <f t="shared" ca="1" si="116"/>
        <v>'NEO PU'!</v>
      </c>
      <c r="K797">
        <f t="shared" ca="1" si="116"/>
        <v>0</v>
      </c>
      <c r="L797">
        <f t="shared" ca="1" si="116"/>
        <v>0</v>
      </c>
      <c r="M797">
        <f t="shared" ca="1" si="116"/>
        <v>0</v>
      </c>
      <c r="N797">
        <f t="shared" ca="1" si="116"/>
        <v>0</v>
      </c>
      <c r="O797" t="str">
        <f t="shared" ca="1" si="113"/>
        <v>d:t</v>
      </c>
      <c r="P797" t="str">
        <f t="shared" ca="1" si="114"/>
        <v>d9:t9</v>
      </c>
    </row>
    <row r="798" spans="1:16">
      <c r="A798" t="str">
        <f t="shared" si="109"/>
        <v>12</v>
      </c>
      <c r="B798" t="str">
        <f t="shared" ca="1" si="110"/>
        <v>PU</v>
      </c>
      <c r="C798" t="s">
        <v>155</v>
      </c>
      <c r="D798" t="s">
        <v>1238</v>
      </c>
      <c r="E798">
        <f t="shared" ca="1" si="111"/>
        <v>0</v>
      </c>
      <c r="H798" t="str">
        <f t="shared" ca="1" si="112"/>
        <v>'NEO PU'!</v>
      </c>
      <c r="I798">
        <f t="shared" ca="1" si="115"/>
        <v>0</v>
      </c>
      <c r="J798" t="str">
        <f t="shared" ca="1" si="116"/>
        <v>'NEO PU'!</v>
      </c>
      <c r="K798">
        <f t="shared" ca="1" si="116"/>
        <v>0</v>
      </c>
      <c r="L798">
        <f t="shared" ca="1" si="116"/>
        <v>0</v>
      </c>
      <c r="M798">
        <f t="shared" ca="1" si="116"/>
        <v>0</v>
      </c>
      <c r="N798">
        <f t="shared" ca="1" si="116"/>
        <v>0</v>
      </c>
      <c r="O798" t="str">
        <f t="shared" ca="1" si="113"/>
        <v>d:t</v>
      </c>
      <c r="P798" t="str">
        <f t="shared" ca="1" si="114"/>
        <v>d9:t9</v>
      </c>
    </row>
    <row r="799" spans="1:16">
      <c r="A799" t="str">
        <f t="shared" si="109"/>
        <v>14</v>
      </c>
      <c r="B799" t="str">
        <f t="shared" ca="1" si="110"/>
        <v>PU</v>
      </c>
      <c r="C799" t="s">
        <v>155</v>
      </c>
      <c r="D799" t="s">
        <v>1239</v>
      </c>
      <c r="E799">
        <f t="shared" ca="1" si="111"/>
        <v>0</v>
      </c>
      <c r="H799" t="str">
        <f t="shared" ca="1" si="112"/>
        <v>'NEO PU'!</v>
      </c>
      <c r="I799">
        <f t="shared" ca="1" si="115"/>
        <v>0</v>
      </c>
      <c r="J799" t="str">
        <f t="shared" ca="1" si="116"/>
        <v>'NEO PU'!</v>
      </c>
      <c r="K799">
        <f t="shared" ca="1" si="116"/>
        <v>0</v>
      </c>
      <c r="L799">
        <f t="shared" ca="1" si="116"/>
        <v>0</v>
      </c>
      <c r="M799">
        <f t="shared" ca="1" si="116"/>
        <v>0</v>
      </c>
      <c r="N799">
        <f t="shared" ca="1" si="116"/>
        <v>0</v>
      </c>
      <c r="O799" t="str">
        <f t="shared" ca="1" si="113"/>
        <v>d:t</v>
      </c>
      <c r="P799" t="str">
        <f t="shared" ca="1" si="114"/>
        <v>d9:t9</v>
      </c>
    </row>
    <row r="800" spans="1:16">
      <c r="A800" t="str">
        <f t="shared" si="109"/>
        <v>01</v>
      </c>
      <c r="B800" t="str">
        <f t="shared" ca="1" si="110"/>
        <v>PU</v>
      </c>
      <c r="C800" t="s">
        <v>156</v>
      </c>
      <c r="D800" t="s">
        <v>1240</v>
      </c>
      <c r="E800">
        <f t="shared" ca="1" si="111"/>
        <v>0</v>
      </c>
      <c r="H800" t="str">
        <f t="shared" ca="1" si="112"/>
        <v>'NEO PU'!</v>
      </c>
      <c r="I800">
        <f t="shared" ca="1" si="115"/>
        <v>0</v>
      </c>
      <c r="J800" t="str">
        <f t="shared" ca="1" si="116"/>
        <v>'NEO PU'!</v>
      </c>
      <c r="K800">
        <f t="shared" ca="1" si="116"/>
        <v>0</v>
      </c>
      <c r="L800">
        <f t="shared" ca="1" si="116"/>
        <v>0</v>
      </c>
      <c r="M800">
        <f t="shared" ca="1" si="116"/>
        <v>0</v>
      </c>
      <c r="N800">
        <f t="shared" ca="1" si="116"/>
        <v>0</v>
      </c>
      <c r="O800" t="str">
        <f t="shared" ca="1" si="113"/>
        <v>d:t</v>
      </c>
      <c r="P800" t="str">
        <f t="shared" ca="1" si="114"/>
        <v>d9:t9</v>
      </c>
    </row>
    <row r="801" spans="1:16">
      <c r="A801" t="str">
        <f t="shared" si="109"/>
        <v>02</v>
      </c>
      <c r="B801" t="str">
        <f t="shared" ca="1" si="110"/>
        <v>PU</v>
      </c>
      <c r="C801" t="s">
        <v>156</v>
      </c>
      <c r="D801" t="s">
        <v>1241</v>
      </c>
      <c r="E801">
        <f t="shared" ca="1" si="111"/>
        <v>0</v>
      </c>
      <c r="H801" t="str">
        <f t="shared" ca="1" si="112"/>
        <v>'NEO PU'!</v>
      </c>
      <c r="I801">
        <f t="shared" ca="1" si="115"/>
        <v>0</v>
      </c>
      <c r="J801" t="str">
        <f t="shared" ca="1" si="116"/>
        <v>'NEO PU'!</v>
      </c>
      <c r="K801">
        <f t="shared" ca="1" si="116"/>
        <v>0</v>
      </c>
      <c r="L801">
        <f t="shared" ca="1" si="116"/>
        <v>0</v>
      </c>
      <c r="M801">
        <f t="shared" ca="1" si="116"/>
        <v>0</v>
      </c>
      <c r="N801">
        <f t="shared" ca="1" si="116"/>
        <v>0</v>
      </c>
      <c r="O801" t="str">
        <f t="shared" ca="1" si="113"/>
        <v>d:t</v>
      </c>
      <c r="P801" t="str">
        <f t="shared" ca="1" si="114"/>
        <v>d9:t9</v>
      </c>
    </row>
    <row r="802" spans="1:16">
      <c r="A802" t="str">
        <f t="shared" si="109"/>
        <v>03</v>
      </c>
      <c r="B802" t="str">
        <f t="shared" ca="1" si="110"/>
        <v>PU</v>
      </c>
      <c r="C802" t="s">
        <v>156</v>
      </c>
      <c r="D802" t="s">
        <v>1242</v>
      </c>
      <c r="E802">
        <f t="shared" ca="1" si="111"/>
        <v>0</v>
      </c>
      <c r="H802" t="str">
        <f t="shared" ca="1" si="112"/>
        <v>'NEO PU'!</v>
      </c>
      <c r="I802">
        <f t="shared" ca="1" si="115"/>
        <v>0</v>
      </c>
      <c r="J802" t="str">
        <f t="shared" ca="1" si="116"/>
        <v>'NEO PU'!</v>
      </c>
      <c r="K802">
        <f t="shared" ca="1" si="116"/>
        <v>0</v>
      </c>
      <c r="L802">
        <f t="shared" ca="1" si="116"/>
        <v>0</v>
      </c>
      <c r="M802">
        <f t="shared" ca="1" si="116"/>
        <v>0</v>
      </c>
      <c r="N802">
        <f t="shared" ca="1" si="116"/>
        <v>0</v>
      </c>
      <c r="O802" t="str">
        <f t="shared" ca="1" si="113"/>
        <v>d:t</v>
      </c>
      <c r="P802" t="str">
        <f t="shared" ca="1" si="114"/>
        <v>d9:t9</v>
      </c>
    </row>
    <row r="803" spans="1:16">
      <c r="A803" t="str">
        <f t="shared" si="109"/>
        <v>04</v>
      </c>
      <c r="B803" t="str">
        <f t="shared" ca="1" si="110"/>
        <v>PU</v>
      </c>
      <c r="C803" t="s">
        <v>156</v>
      </c>
      <c r="D803" t="s">
        <v>1243</v>
      </c>
      <c r="E803">
        <f t="shared" ca="1" si="111"/>
        <v>0</v>
      </c>
      <c r="H803" t="str">
        <f t="shared" ca="1" si="112"/>
        <v>'NEO PU'!</v>
      </c>
      <c r="I803">
        <f t="shared" ca="1" si="115"/>
        <v>0</v>
      </c>
      <c r="J803" t="str">
        <f t="shared" ca="1" si="116"/>
        <v>'NEO PU'!</v>
      </c>
      <c r="K803">
        <f t="shared" ca="1" si="116"/>
        <v>0</v>
      </c>
      <c r="L803">
        <f t="shared" ca="1" si="116"/>
        <v>0</v>
      </c>
      <c r="M803">
        <f t="shared" ca="1" si="116"/>
        <v>0</v>
      </c>
      <c r="N803">
        <f t="shared" ca="1" si="116"/>
        <v>0</v>
      </c>
      <c r="O803" t="str">
        <f t="shared" ca="1" si="113"/>
        <v>d:t</v>
      </c>
      <c r="P803" t="str">
        <f t="shared" ca="1" si="114"/>
        <v>d9:t9</v>
      </c>
    </row>
    <row r="804" spans="1:16">
      <c r="A804" t="str">
        <f t="shared" si="109"/>
        <v>05</v>
      </c>
      <c r="B804" t="str">
        <f t="shared" ca="1" si="110"/>
        <v>PU</v>
      </c>
      <c r="C804" t="s">
        <v>156</v>
      </c>
      <c r="D804" t="s">
        <v>1244</v>
      </c>
      <c r="E804">
        <f t="shared" ca="1" si="111"/>
        <v>0</v>
      </c>
      <c r="H804" t="str">
        <f t="shared" ca="1" si="112"/>
        <v>'NEO PU'!</v>
      </c>
      <c r="I804">
        <f t="shared" ca="1" si="115"/>
        <v>0</v>
      </c>
      <c r="J804" t="str">
        <f t="shared" ca="1" si="116"/>
        <v>'NEO PU'!</v>
      </c>
      <c r="K804">
        <f t="shared" ca="1" si="116"/>
        <v>0</v>
      </c>
      <c r="L804">
        <f t="shared" ca="1" si="116"/>
        <v>0</v>
      </c>
      <c r="M804">
        <f t="shared" ca="1" si="116"/>
        <v>0</v>
      </c>
      <c r="N804">
        <f t="shared" ca="1" si="116"/>
        <v>0</v>
      </c>
      <c r="O804" t="str">
        <f t="shared" ca="1" si="113"/>
        <v>d:t</v>
      </c>
      <c r="P804" t="str">
        <f t="shared" ca="1" si="114"/>
        <v>d9:t9</v>
      </c>
    </row>
    <row r="805" spans="1:16">
      <c r="A805" t="str">
        <f t="shared" si="109"/>
        <v>06</v>
      </c>
      <c r="B805" t="str">
        <f t="shared" ca="1" si="110"/>
        <v>PU</v>
      </c>
      <c r="C805" t="s">
        <v>156</v>
      </c>
      <c r="D805" t="s">
        <v>1245</v>
      </c>
      <c r="E805">
        <f t="shared" ca="1" si="111"/>
        <v>0</v>
      </c>
      <c r="H805" t="str">
        <f t="shared" ca="1" si="112"/>
        <v>'NEO PU'!</v>
      </c>
      <c r="I805">
        <f t="shared" ca="1" si="115"/>
        <v>0</v>
      </c>
      <c r="J805" t="str">
        <f t="shared" ca="1" si="116"/>
        <v>'NEO PU'!</v>
      </c>
      <c r="K805">
        <f t="shared" ca="1" si="116"/>
        <v>0</v>
      </c>
      <c r="L805">
        <f t="shared" ca="1" si="116"/>
        <v>0</v>
      </c>
      <c r="M805">
        <f t="shared" ca="1" si="116"/>
        <v>0</v>
      </c>
      <c r="N805">
        <f t="shared" ca="1" si="116"/>
        <v>0</v>
      </c>
      <c r="O805" t="str">
        <f t="shared" ca="1" si="113"/>
        <v>d:t</v>
      </c>
      <c r="P805" t="str">
        <f t="shared" ca="1" si="114"/>
        <v>d9:t9</v>
      </c>
    </row>
    <row r="806" spans="1:16">
      <c r="A806" t="str">
        <f t="shared" si="109"/>
        <v>09</v>
      </c>
      <c r="B806" t="str">
        <f t="shared" ca="1" si="110"/>
        <v>PU</v>
      </c>
      <c r="C806" t="s">
        <v>156</v>
      </c>
      <c r="D806" t="s">
        <v>1246</v>
      </c>
      <c r="E806">
        <f t="shared" ca="1" si="111"/>
        <v>0</v>
      </c>
      <c r="H806" t="str">
        <f t="shared" ca="1" si="112"/>
        <v>'NEO PU'!</v>
      </c>
      <c r="I806">
        <f t="shared" ca="1" si="115"/>
        <v>0</v>
      </c>
      <c r="J806" t="str">
        <f t="shared" ca="1" si="116"/>
        <v>'NEO PU'!</v>
      </c>
      <c r="K806">
        <f t="shared" ca="1" si="116"/>
        <v>0</v>
      </c>
      <c r="L806">
        <f t="shared" ca="1" si="116"/>
        <v>0</v>
      </c>
      <c r="M806">
        <f t="shared" ca="1" si="116"/>
        <v>0</v>
      </c>
      <c r="N806">
        <f t="shared" ca="1" si="116"/>
        <v>0</v>
      </c>
      <c r="O806" t="str">
        <f t="shared" ca="1" si="113"/>
        <v>d:t</v>
      </c>
      <c r="P806" t="str">
        <f t="shared" ca="1" si="114"/>
        <v>d9:t9</v>
      </c>
    </row>
    <row r="807" spans="1:16">
      <c r="A807" t="str">
        <f t="shared" si="109"/>
        <v>11</v>
      </c>
      <c r="B807" t="str">
        <f t="shared" ca="1" si="110"/>
        <v>PU</v>
      </c>
      <c r="C807" t="s">
        <v>156</v>
      </c>
      <c r="D807" t="s">
        <v>1247</v>
      </c>
      <c r="E807">
        <f t="shared" ca="1" si="111"/>
        <v>0</v>
      </c>
      <c r="H807" t="str">
        <f t="shared" ca="1" si="112"/>
        <v>'NEO PU'!</v>
      </c>
      <c r="I807">
        <f t="shared" ca="1" si="115"/>
        <v>0</v>
      </c>
      <c r="J807" t="str">
        <f t="shared" ca="1" si="116"/>
        <v>'NEO PU'!</v>
      </c>
      <c r="K807">
        <f t="shared" ca="1" si="116"/>
        <v>0</v>
      </c>
      <c r="L807">
        <f t="shared" ca="1" si="116"/>
        <v>0</v>
      </c>
      <c r="M807">
        <f t="shared" ca="1" si="116"/>
        <v>0</v>
      </c>
      <c r="N807">
        <f t="shared" ca="1" si="116"/>
        <v>0</v>
      </c>
      <c r="O807" t="str">
        <f t="shared" ca="1" si="113"/>
        <v>d:t</v>
      </c>
      <c r="P807" t="str">
        <f t="shared" ca="1" si="114"/>
        <v>d9:t9</v>
      </c>
    </row>
    <row r="808" spans="1:16">
      <c r="A808" t="str">
        <f t="shared" si="109"/>
        <v>12</v>
      </c>
      <c r="B808" t="str">
        <f t="shared" ca="1" si="110"/>
        <v>PU</v>
      </c>
      <c r="C808" t="s">
        <v>156</v>
      </c>
      <c r="D808" t="s">
        <v>1248</v>
      </c>
      <c r="E808">
        <f t="shared" ca="1" si="111"/>
        <v>0</v>
      </c>
      <c r="H808" t="str">
        <f t="shared" ca="1" si="112"/>
        <v>'NEO PU'!</v>
      </c>
      <c r="I808">
        <f t="shared" ca="1" si="115"/>
        <v>0</v>
      </c>
      <c r="J808" t="str">
        <f t="shared" ca="1" si="116"/>
        <v>'NEO PU'!</v>
      </c>
      <c r="K808">
        <f t="shared" ca="1" si="116"/>
        <v>0</v>
      </c>
      <c r="L808">
        <f t="shared" ca="1" si="116"/>
        <v>0</v>
      </c>
      <c r="M808">
        <f t="shared" ca="1" si="116"/>
        <v>0</v>
      </c>
      <c r="N808">
        <f t="shared" ca="1" si="116"/>
        <v>0</v>
      </c>
      <c r="O808" t="str">
        <f t="shared" ca="1" si="113"/>
        <v>d:t</v>
      </c>
      <c r="P808" t="str">
        <f t="shared" ca="1" si="114"/>
        <v>d9:t9</v>
      </c>
    </row>
    <row r="809" spans="1:16">
      <c r="A809" t="str">
        <f t="shared" si="109"/>
        <v>14</v>
      </c>
      <c r="B809" t="str">
        <f t="shared" ca="1" si="110"/>
        <v>PU</v>
      </c>
      <c r="C809" t="s">
        <v>156</v>
      </c>
      <c r="D809" t="s">
        <v>1249</v>
      </c>
      <c r="E809">
        <f t="shared" ca="1" si="111"/>
        <v>0</v>
      </c>
      <c r="H809" t="str">
        <f t="shared" ca="1" si="112"/>
        <v>'NEO PU'!</v>
      </c>
      <c r="I809">
        <f t="shared" ca="1" si="115"/>
        <v>0</v>
      </c>
      <c r="J809" t="str">
        <f t="shared" ca="1" si="116"/>
        <v>'NEO PU'!</v>
      </c>
      <c r="K809">
        <f t="shared" ca="1" si="116"/>
        <v>0</v>
      </c>
      <c r="L809">
        <f t="shared" ca="1" si="116"/>
        <v>0</v>
      </c>
      <c r="M809">
        <f t="shared" ca="1" si="116"/>
        <v>0</v>
      </c>
      <c r="N809">
        <f t="shared" ca="1" si="116"/>
        <v>0</v>
      </c>
      <c r="O809" t="str">
        <f t="shared" ca="1" si="113"/>
        <v>d:t</v>
      </c>
      <c r="P809" t="str">
        <f t="shared" ca="1" si="114"/>
        <v>d9:t9</v>
      </c>
    </row>
    <row r="810" spans="1:16">
      <c r="A810" t="str">
        <f t="shared" si="109"/>
        <v>01</v>
      </c>
      <c r="B810" t="str">
        <f t="shared" ca="1" si="110"/>
        <v>PU</v>
      </c>
      <c r="C810" t="s">
        <v>157</v>
      </c>
      <c r="D810" t="s">
        <v>1250</v>
      </c>
      <c r="E810">
        <f t="shared" ca="1" si="111"/>
        <v>0</v>
      </c>
      <c r="H810" t="str">
        <f t="shared" ca="1" si="112"/>
        <v>'NEO PU'!</v>
      </c>
      <c r="I810">
        <f t="shared" ca="1" si="115"/>
        <v>0</v>
      </c>
      <c r="J810" t="str">
        <f t="shared" ca="1" si="116"/>
        <v>'NEO PU'!</v>
      </c>
      <c r="K810">
        <f t="shared" ca="1" si="116"/>
        <v>0</v>
      </c>
      <c r="L810">
        <f t="shared" ca="1" si="116"/>
        <v>0</v>
      </c>
      <c r="M810">
        <f t="shared" ca="1" si="116"/>
        <v>0</v>
      </c>
      <c r="N810">
        <f t="shared" ca="1" si="116"/>
        <v>0</v>
      </c>
      <c r="O810" t="str">
        <f t="shared" ca="1" si="113"/>
        <v>d:t</v>
      </c>
      <c r="P810" t="str">
        <f t="shared" ca="1" si="114"/>
        <v>d9:t9</v>
      </c>
    </row>
    <row r="811" spans="1:16">
      <c r="A811" t="str">
        <f t="shared" si="109"/>
        <v>02</v>
      </c>
      <c r="B811" t="str">
        <f t="shared" ca="1" si="110"/>
        <v>PU</v>
      </c>
      <c r="C811" t="s">
        <v>157</v>
      </c>
      <c r="D811" t="s">
        <v>1251</v>
      </c>
      <c r="E811">
        <f t="shared" ca="1" si="111"/>
        <v>0</v>
      </c>
      <c r="H811" t="str">
        <f t="shared" ca="1" si="112"/>
        <v>'NEO PU'!</v>
      </c>
      <c r="I811">
        <f t="shared" ca="1" si="115"/>
        <v>0</v>
      </c>
      <c r="J811" t="str">
        <f t="shared" ca="1" si="116"/>
        <v>'NEO PU'!</v>
      </c>
      <c r="K811">
        <f t="shared" ca="1" si="116"/>
        <v>0</v>
      </c>
      <c r="L811">
        <f t="shared" ca="1" si="116"/>
        <v>0</v>
      </c>
      <c r="M811">
        <f t="shared" ca="1" si="116"/>
        <v>0</v>
      </c>
      <c r="N811">
        <f t="shared" ca="1" si="116"/>
        <v>0</v>
      </c>
      <c r="O811" t="str">
        <f t="shared" ca="1" si="113"/>
        <v>d:t</v>
      </c>
      <c r="P811" t="str">
        <f t="shared" ca="1" si="114"/>
        <v>d9:t9</v>
      </c>
    </row>
    <row r="812" spans="1:16">
      <c r="A812" t="str">
        <f t="shared" si="109"/>
        <v>03</v>
      </c>
      <c r="B812" t="str">
        <f t="shared" ca="1" si="110"/>
        <v>PU</v>
      </c>
      <c r="C812" t="s">
        <v>157</v>
      </c>
      <c r="D812" t="s">
        <v>1252</v>
      </c>
      <c r="E812">
        <f t="shared" ca="1" si="111"/>
        <v>0</v>
      </c>
      <c r="H812" t="str">
        <f t="shared" ca="1" si="112"/>
        <v>'NEO PU'!</v>
      </c>
      <c r="I812">
        <f t="shared" ca="1" si="115"/>
        <v>0</v>
      </c>
      <c r="J812" t="str">
        <f t="shared" ca="1" si="116"/>
        <v>'NEO PU'!</v>
      </c>
      <c r="K812">
        <f t="shared" ca="1" si="116"/>
        <v>0</v>
      </c>
      <c r="L812">
        <f t="shared" ca="1" si="116"/>
        <v>0</v>
      </c>
      <c r="M812">
        <f t="shared" ca="1" si="116"/>
        <v>0</v>
      </c>
      <c r="N812">
        <f t="shared" ca="1" si="116"/>
        <v>0</v>
      </c>
      <c r="O812" t="str">
        <f t="shared" ca="1" si="113"/>
        <v>d:t</v>
      </c>
      <c r="P812" t="str">
        <f t="shared" ca="1" si="114"/>
        <v>d9:t9</v>
      </c>
    </row>
    <row r="813" spans="1:16">
      <c r="A813" t="str">
        <f t="shared" si="109"/>
        <v>04</v>
      </c>
      <c r="B813" t="str">
        <f t="shared" ca="1" si="110"/>
        <v>PU</v>
      </c>
      <c r="C813" t="s">
        <v>157</v>
      </c>
      <c r="D813" t="s">
        <v>1253</v>
      </c>
      <c r="E813">
        <f t="shared" ca="1" si="111"/>
        <v>0</v>
      </c>
      <c r="H813" t="str">
        <f t="shared" ca="1" si="112"/>
        <v>'NEO PU'!</v>
      </c>
      <c r="I813">
        <f t="shared" ca="1" si="115"/>
        <v>0</v>
      </c>
      <c r="J813" t="str">
        <f t="shared" ca="1" si="116"/>
        <v>'NEO PU'!</v>
      </c>
      <c r="K813">
        <f t="shared" ca="1" si="116"/>
        <v>0</v>
      </c>
      <c r="L813">
        <f t="shared" ca="1" si="116"/>
        <v>0</v>
      </c>
      <c r="M813">
        <f t="shared" ca="1" si="116"/>
        <v>0</v>
      </c>
      <c r="N813">
        <f t="shared" ca="1" si="116"/>
        <v>0</v>
      </c>
      <c r="O813" t="str">
        <f t="shared" ca="1" si="113"/>
        <v>d:t</v>
      </c>
      <c r="P813" t="str">
        <f t="shared" ca="1" si="114"/>
        <v>d9:t9</v>
      </c>
    </row>
    <row r="814" spans="1:16">
      <c r="A814" t="str">
        <f t="shared" si="109"/>
        <v>05</v>
      </c>
      <c r="B814" t="str">
        <f t="shared" ca="1" si="110"/>
        <v>PU</v>
      </c>
      <c r="C814" t="s">
        <v>157</v>
      </c>
      <c r="D814" t="s">
        <v>1254</v>
      </c>
      <c r="E814">
        <f t="shared" ca="1" si="111"/>
        <v>0</v>
      </c>
      <c r="H814" t="str">
        <f t="shared" ca="1" si="112"/>
        <v>'NEO PU'!</v>
      </c>
      <c r="I814">
        <f t="shared" ca="1" si="115"/>
        <v>0</v>
      </c>
      <c r="J814" t="str">
        <f t="shared" ca="1" si="116"/>
        <v>'NEO PU'!</v>
      </c>
      <c r="K814">
        <f t="shared" ca="1" si="116"/>
        <v>0</v>
      </c>
      <c r="L814">
        <f t="shared" ca="1" si="116"/>
        <v>0</v>
      </c>
      <c r="M814">
        <f t="shared" ca="1" si="116"/>
        <v>0</v>
      </c>
      <c r="N814">
        <f t="shared" ca="1" si="116"/>
        <v>0</v>
      </c>
      <c r="O814" t="str">
        <f t="shared" ca="1" si="113"/>
        <v>d:t</v>
      </c>
      <c r="P814" t="str">
        <f t="shared" ca="1" si="114"/>
        <v>d9:t9</v>
      </c>
    </row>
    <row r="815" spans="1:16">
      <c r="A815" t="str">
        <f t="shared" si="109"/>
        <v>06</v>
      </c>
      <c r="B815" t="str">
        <f t="shared" ca="1" si="110"/>
        <v>PU</v>
      </c>
      <c r="C815" t="s">
        <v>157</v>
      </c>
      <c r="D815" t="s">
        <v>1255</v>
      </c>
      <c r="E815">
        <f t="shared" ca="1" si="111"/>
        <v>0</v>
      </c>
      <c r="H815" t="str">
        <f t="shared" ca="1" si="112"/>
        <v>'NEO PU'!</v>
      </c>
      <c r="I815">
        <f t="shared" ca="1" si="115"/>
        <v>0</v>
      </c>
      <c r="J815" t="str">
        <f t="shared" ca="1" si="116"/>
        <v>'NEO PU'!</v>
      </c>
      <c r="K815">
        <f t="shared" ca="1" si="116"/>
        <v>0</v>
      </c>
      <c r="L815">
        <f t="shared" ca="1" si="116"/>
        <v>0</v>
      </c>
      <c r="M815">
        <f t="shared" ca="1" si="116"/>
        <v>0</v>
      </c>
      <c r="N815">
        <f t="shared" ca="1" si="116"/>
        <v>0</v>
      </c>
      <c r="O815" t="str">
        <f t="shared" ca="1" si="113"/>
        <v>d:t</v>
      </c>
      <c r="P815" t="str">
        <f t="shared" ca="1" si="114"/>
        <v>d9:t9</v>
      </c>
    </row>
    <row r="816" spans="1:16">
      <c r="A816" t="str">
        <f t="shared" si="109"/>
        <v>09</v>
      </c>
      <c r="B816" t="str">
        <f t="shared" ca="1" si="110"/>
        <v>PU</v>
      </c>
      <c r="C816" t="s">
        <v>157</v>
      </c>
      <c r="D816" t="s">
        <v>1256</v>
      </c>
      <c r="E816">
        <f t="shared" ca="1" si="111"/>
        <v>0</v>
      </c>
      <c r="H816" t="str">
        <f t="shared" ca="1" si="112"/>
        <v>'NEO PU'!</v>
      </c>
      <c r="I816">
        <f t="shared" ca="1" si="115"/>
        <v>0</v>
      </c>
      <c r="J816" t="str">
        <f t="shared" ca="1" si="116"/>
        <v>'NEO PU'!</v>
      </c>
      <c r="K816">
        <f t="shared" ca="1" si="116"/>
        <v>0</v>
      </c>
      <c r="L816">
        <f t="shared" ca="1" si="116"/>
        <v>0</v>
      </c>
      <c r="M816">
        <f t="shared" ca="1" si="116"/>
        <v>0</v>
      </c>
      <c r="N816">
        <f t="shared" ca="1" si="116"/>
        <v>0</v>
      </c>
      <c r="O816" t="str">
        <f t="shared" ca="1" si="113"/>
        <v>d:t</v>
      </c>
      <c r="P816" t="str">
        <f t="shared" ca="1" si="114"/>
        <v>d9:t9</v>
      </c>
    </row>
    <row r="817" spans="1:16">
      <c r="A817" t="str">
        <f t="shared" si="109"/>
        <v>11</v>
      </c>
      <c r="B817" t="str">
        <f t="shared" ca="1" si="110"/>
        <v>PU</v>
      </c>
      <c r="C817" t="s">
        <v>157</v>
      </c>
      <c r="D817" t="s">
        <v>1257</v>
      </c>
      <c r="E817">
        <f t="shared" ca="1" si="111"/>
        <v>0</v>
      </c>
      <c r="H817" t="str">
        <f t="shared" ca="1" si="112"/>
        <v>'NEO PU'!</v>
      </c>
      <c r="I817">
        <f t="shared" ca="1" si="115"/>
        <v>0</v>
      </c>
      <c r="J817" t="str">
        <f t="shared" ca="1" si="116"/>
        <v>'NEO PU'!</v>
      </c>
      <c r="K817">
        <f t="shared" ca="1" si="116"/>
        <v>0</v>
      </c>
      <c r="L817">
        <f t="shared" ca="1" si="116"/>
        <v>0</v>
      </c>
      <c r="M817">
        <f t="shared" ca="1" si="116"/>
        <v>0</v>
      </c>
      <c r="N817">
        <f t="shared" ca="1" si="116"/>
        <v>0</v>
      </c>
      <c r="O817" t="str">
        <f t="shared" ca="1" si="113"/>
        <v>d:t</v>
      </c>
      <c r="P817" t="str">
        <f t="shared" ca="1" si="114"/>
        <v>d9:t9</v>
      </c>
    </row>
    <row r="818" spans="1:16">
      <c r="A818" t="str">
        <f t="shared" si="109"/>
        <v>12</v>
      </c>
      <c r="B818" t="str">
        <f t="shared" ca="1" si="110"/>
        <v>PU</v>
      </c>
      <c r="C818" t="s">
        <v>157</v>
      </c>
      <c r="D818" t="s">
        <v>1258</v>
      </c>
      <c r="E818">
        <f t="shared" ca="1" si="111"/>
        <v>0</v>
      </c>
      <c r="H818" t="str">
        <f t="shared" ca="1" si="112"/>
        <v>'NEO PU'!</v>
      </c>
      <c r="I818">
        <f t="shared" ca="1" si="115"/>
        <v>0</v>
      </c>
      <c r="J818" t="str">
        <f t="shared" ca="1" si="116"/>
        <v>'NEO PU'!</v>
      </c>
      <c r="K818">
        <f t="shared" ca="1" si="116"/>
        <v>0</v>
      </c>
      <c r="L818">
        <f t="shared" ca="1" si="116"/>
        <v>0</v>
      </c>
      <c r="M818">
        <f t="shared" ca="1" si="116"/>
        <v>0</v>
      </c>
      <c r="N818">
        <f t="shared" ca="1" si="116"/>
        <v>0</v>
      </c>
      <c r="O818" t="str">
        <f t="shared" ca="1" si="113"/>
        <v>d:t</v>
      </c>
      <c r="P818" t="str">
        <f t="shared" ca="1" si="114"/>
        <v>d9:t9</v>
      </c>
    </row>
    <row r="819" spans="1:16">
      <c r="A819" t="str">
        <f t="shared" si="109"/>
        <v>14</v>
      </c>
      <c r="B819" t="str">
        <f t="shared" ca="1" si="110"/>
        <v>PU</v>
      </c>
      <c r="C819" t="s">
        <v>157</v>
      </c>
      <c r="D819" t="s">
        <v>1259</v>
      </c>
      <c r="E819">
        <f t="shared" ca="1" si="111"/>
        <v>0</v>
      </c>
      <c r="H819" t="str">
        <f t="shared" ca="1" si="112"/>
        <v>'NEO PU'!</v>
      </c>
      <c r="I819">
        <f t="shared" ca="1" si="115"/>
        <v>0</v>
      </c>
      <c r="J819" t="str">
        <f t="shared" ca="1" si="116"/>
        <v>'NEO PU'!</v>
      </c>
      <c r="K819">
        <f t="shared" ca="1" si="116"/>
        <v>0</v>
      </c>
      <c r="L819">
        <f t="shared" ca="1" si="116"/>
        <v>0</v>
      </c>
      <c r="M819">
        <f t="shared" ca="1" si="116"/>
        <v>0</v>
      </c>
      <c r="N819">
        <f t="shared" ca="1" si="116"/>
        <v>0</v>
      </c>
      <c r="O819" t="str">
        <f t="shared" ca="1" si="113"/>
        <v>d:t</v>
      </c>
      <c r="P819" t="str">
        <f t="shared" ca="1" si="114"/>
        <v>d9:t9</v>
      </c>
    </row>
    <row r="820" spans="1:16">
      <c r="A820" t="str">
        <f t="shared" si="109"/>
        <v>01</v>
      </c>
      <c r="B820" t="str">
        <f t="shared" ca="1" si="110"/>
        <v>PU</v>
      </c>
      <c r="C820" t="s">
        <v>158</v>
      </c>
      <c r="D820" t="s">
        <v>1260</v>
      </c>
      <c r="E820">
        <f t="shared" ca="1" si="111"/>
        <v>0</v>
      </c>
      <c r="H820" t="str">
        <f t="shared" ca="1" si="112"/>
        <v>'NEO PU'!</v>
      </c>
      <c r="I820">
        <f t="shared" ca="1" si="115"/>
        <v>0</v>
      </c>
      <c r="J820" t="str">
        <f t="shared" ca="1" si="116"/>
        <v>'NEO PU'!</v>
      </c>
      <c r="K820">
        <f t="shared" ca="1" si="116"/>
        <v>0</v>
      </c>
      <c r="L820">
        <f t="shared" ca="1" si="116"/>
        <v>0</v>
      </c>
      <c r="M820">
        <f t="shared" ca="1" si="116"/>
        <v>0</v>
      </c>
      <c r="N820">
        <f t="shared" ca="1" si="116"/>
        <v>0</v>
      </c>
      <c r="O820" t="str">
        <f t="shared" ca="1" si="113"/>
        <v>d:t</v>
      </c>
      <c r="P820" t="str">
        <f t="shared" ca="1" si="114"/>
        <v>d9:t9</v>
      </c>
    </row>
    <row r="821" spans="1:16">
      <c r="A821" t="str">
        <f t="shared" si="109"/>
        <v>02</v>
      </c>
      <c r="B821" t="str">
        <f t="shared" ca="1" si="110"/>
        <v>PU</v>
      </c>
      <c r="C821" t="s">
        <v>158</v>
      </c>
      <c r="D821" t="s">
        <v>1261</v>
      </c>
      <c r="E821">
        <f t="shared" ca="1" si="111"/>
        <v>0</v>
      </c>
      <c r="H821" t="str">
        <f t="shared" ca="1" si="112"/>
        <v>'NEO PU'!</v>
      </c>
      <c r="I821">
        <f t="shared" ca="1" si="115"/>
        <v>0</v>
      </c>
      <c r="J821" t="str">
        <f t="shared" ca="1" si="116"/>
        <v>'NEO PU'!</v>
      </c>
      <c r="K821">
        <f t="shared" ca="1" si="116"/>
        <v>0</v>
      </c>
      <c r="L821">
        <f t="shared" ca="1" si="116"/>
        <v>0</v>
      </c>
      <c r="M821">
        <f t="shared" ca="1" si="116"/>
        <v>0</v>
      </c>
      <c r="N821">
        <f t="shared" ca="1" si="116"/>
        <v>0</v>
      </c>
      <c r="O821" t="str">
        <f t="shared" ca="1" si="113"/>
        <v>d:t</v>
      </c>
      <c r="P821" t="str">
        <f t="shared" ca="1" si="114"/>
        <v>d9:t9</v>
      </c>
    </row>
    <row r="822" spans="1:16">
      <c r="A822" t="str">
        <f t="shared" si="109"/>
        <v>03</v>
      </c>
      <c r="B822" t="str">
        <f t="shared" ca="1" si="110"/>
        <v>PU</v>
      </c>
      <c r="C822" t="s">
        <v>158</v>
      </c>
      <c r="D822" t="s">
        <v>1262</v>
      </c>
      <c r="E822">
        <f t="shared" ca="1" si="111"/>
        <v>0</v>
      </c>
      <c r="H822" t="str">
        <f t="shared" ca="1" si="112"/>
        <v>'NEO PU'!</v>
      </c>
      <c r="I822">
        <f t="shared" ca="1" si="115"/>
        <v>0</v>
      </c>
      <c r="J822" t="str">
        <f t="shared" ca="1" si="116"/>
        <v>'NEO PU'!</v>
      </c>
      <c r="K822">
        <f t="shared" ca="1" si="116"/>
        <v>0</v>
      </c>
      <c r="L822">
        <f t="shared" ca="1" si="116"/>
        <v>0</v>
      </c>
      <c r="M822">
        <f t="shared" ca="1" si="116"/>
        <v>0</v>
      </c>
      <c r="N822">
        <f t="shared" ca="1" si="116"/>
        <v>0</v>
      </c>
      <c r="O822" t="str">
        <f t="shared" ca="1" si="113"/>
        <v>d:t</v>
      </c>
      <c r="P822" t="str">
        <f t="shared" ca="1" si="114"/>
        <v>d9:t9</v>
      </c>
    </row>
    <row r="823" spans="1:16">
      <c r="A823" t="str">
        <f t="shared" si="109"/>
        <v>04</v>
      </c>
      <c r="B823" t="str">
        <f t="shared" ca="1" si="110"/>
        <v>PU</v>
      </c>
      <c r="C823" t="s">
        <v>158</v>
      </c>
      <c r="D823" t="s">
        <v>1263</v>
      </c>
      <c r="E823">
        <f t="shared" ca="1" si="111"/>
        <v>0</v>
      </c>
      <c r="H823" t="str">
        <f t="shared" ca="1" si="112"/>
        <v>'NEO PU'!</v>
      </c>
      <c r="I823">
        <f t="shared" ca="1" si="115"/>
        <v>0</v>
      </c>
      <c r="J823" t="str">
        <f t="shared" ca="1" si="116"/>
        <v>'NEO PU'!</v>
      </c>
      <c r="K823">
        <f t="shared" ca="1" si="116"/>
        <v>0</v>
      </c>
      <c r="L823">
        <f t="shared" ca="1" si="116"/>
        <v>0</v>
      </c>
      <c r="M823">
        <f t="shared" ca="1" si="116"/>
        <v>0</v>
      </c>
      <c r="N823">
        <f t="shared" ca="1" si="116"/>
        <v>0</v>
      </c>
      <c r="O823" t="str">
        <f t="shared" ca="1" si="113"/>
        <v>d:t</v>
      </c>
      <c r="P823" t="str">
        <f t="shared" ca="1" si="114"/>
        <v>d9:t9</v>
      </c>
    </row>
    <row r="824" spans="1:16">
      <c r="A824" t="str">
        <f t="shared" si="109"/>
        <v>05</v>
      </c>
      <c r="B824" t="str">
        <f t="shared" ca="1" si="110"/>
        <v>PU</v>
      </c>
      <c r="C824" t="s">
        <v>158</v>
      </c>
      <c r="D824" t="s">
        <v>1264</v>
      </c>
      <c r="E824">
        <f t="shared" ca="1" si="111"/>
        <v>0</v>
      </c>
      <c r="H824" t="str">
        <f t="shared" ca="1" si="112"/>
        <v>'NEO PU'!</v>
      </c>
      <c r="I824">
        <f t="shared" ca="1" si="115"/>
        <v>0</v>
      </c>
      <c r="J824" t="str">
        <f t="shared" ca="1" si="116"/>
        <v>'NEO PU'!</v>
      </c>
      <c r="K824">
        <f t="shared" ca="1" si="116"/>
        <v>0</v>
      </c>
      <c r="L824">
        <f t="shared" ca="1" si="116"/>
        <v>0</v>
      </c>
      <c r="M824">
        <f t="shared" ca="1" si="116"/>
        <v>0</v>
      </c>
      <c r="N824">
        <f t="shared" ca="1" si="116"/>
        <v>0</v>
      </c>
      <c r="O824" t="str">
        <f t="shared" ca="1" si="113"/>
        <v>d:t</v>
      </c>
      <c r="P824" t="str">
        <f t="shared" ca="1" si="114"/>
        <v>d9:t9</v>
      </c>
    </row>
    <row r="825" spans="1:16">
      <c r="A825" t="str">
        <f t="shared" si="109"/>
        <v>06</v>
      </c>
      <c r="B825" t="str">
        <f t="shared" ca="1" si="110"/>
        <v>PU</v>
      </c>
      <c r="C825" t="s">
        <v>158</v>
      </c>
      <c r="D825" t="s">
        <v>1265</v>
      </c>
      <c r="E825">
        <f t="shared" ca="1" si="111"/>
        <v>0</v>
      </c>
      <c r="H825" t="str">
        <f t="shared" ca="1" si="112"/>
        <v>'NEO PU'!</v>
      </c>
      <c r="I825">
        <f t="shared" ca="1" si="115"/>
        <v>0</v>
      </c>
      <c r="J825" t="str">
        <f t="shared" ca="1" si="116"/>
        <v>'NEO PU'!</v>
      </c>
      <c r="K825">
        <f t="shared" ca="1" si="116"/>
        <v>0</v>
      </c>
      <c r="L825">
        <f t="shared" ca="1" si="116"/>
        <v>0</v>
      </c>
      <c r="M825">
        <f t="shared" ca="1" si="116"/>
        <v>0</v>
      </c>
      <c r="N825">
        <f t="shared" ca="1" si="116"/>
        <v>0</v>
      </c>
      <c r="O825" t="str">
        <f t="shared" ca="1" si="113"/>
        <v>d:t</v>
      </c>
      <c r="P825" t="str">
        <f t="shared" ca="1" si="114"/>
        <v>d9:t9</v>
      </c>
    </row>
    <row r="826" spans="1:16">
      <c r="A826" t="str">
        <f t="shared" si="109"/>
        <v>09</v>
      </c>
      <c r="B826" t="str">
        <f t="shared" ca="1" si="110"/>
        <v>PU</v>
      </c>
      <c r="C826" t="s">
        <v>158</v>
      </c>
      <c r="D826" t="s">
        <v>1266</v>
      </c>
      <c r="E826">
        <f t="shared" ca="1" si="111"/>
        <v>0</v>
      </c>
      <c r="H826" t="str">
        <f t="shared" ca="1" si="112"/>
        <v>'NEO PU'!</v>
      </c>
      <c r="I826">
        <f t="shared" ca="1" si="115"/>
        <v>0</v>
      </c>
      <c r="J826" t="str">
        <f t="shared" ca="1" si="116"/>
        <v>'NEO PU'!</v>
      </c>
      <c r="K826">
        <f t="shared" ca="1" si="116"/>
        <v>0</v>
      </c>
      <c r="L826">
        <f t="shared" ca="1" si="116"/>
        <v>0</v>
      </c>
      <c r="M826">
        <f t="shared" ca="1" si="116"/>
        <v>0</v>
      </c>
      <c r="N826">
        <f t="shared" ca="1" si="116"/>
        <v>0</v>
      </c>
      <c r="O826" t="str">
        <f t="shared" ca="1" si="113"/>
        <v>d:t</v>
      </c>
      <c r="P826" t="str">
        <f t="shared" ca="1" si="114"/>
        <v>d9:t9</v>
      </c>
    </row>
    <row r="827" spans="1:16">
      <c r="A827" t="str">
        <f t="shared" si="109"/>
        <v>11</v>
      </c>
      <c r="B827" t="str">
        <f t="shared" ca="1" si="110"/>
        <v>PU</v>
      </c>
      <c r="C827" t="s">
        <v>158</v>
      </c>
      <c r="D827" t="s">
        <v>1267</v>
      </c>
      <c r="E827">
        <f t="shared" ca="1" si="111"/>
        <v>0</v>
      </c>
      <c r="H827" t="str">
        <f t="shared" ca="1" si="112"/>
        <v>'NEO PU'!</v>
      </c>
      <c r="I827">
        <f t="shared" ca="1" si="115"/>
        <v>0</v>
      </c>
      <c r="J827" t="str">
        <f t="shared" ca="1" si="116"/>
        <v>'NEO PU'!</v>
      </c>
      <c r="K827">
        <f t="shared" ca="1" si="116"/>
        <v>0</v>
      </c>
      <c r="L827">
        <f t="shared" ca="1" si="116"/>
        <v>0</v>
      </c>
      <c r="M827">
        <f t="shared" ca="1" si="116"/>
        <v>0</v>
      </c>
      <c r="N827">
        <f t="shared" ca="1" si="116"/>
        <v>0</v>
      </c>
      <c r="O827" t="str">
        <f t="shared" ca="1" si="113"/>
        <v>d:t</v>
      </c>
      <c r="P827" t="str">
        <f t="shared" ca="1" si="114"/>
        <v>d9:t9</v>
      </c>
    </row>
    <row r="828" spans="1:16">
      <c r="A828" t="str">
        <f t="shared" si="109"/>
        <v>12</v>
      </c>
      <c r="B828" t="str">
        <f t="shared" ca="1" si="110"/>
        <v>PU</v>
      </c>
      <c r="C828" t="s">
        <v>158</v>
      </c>
      <c r="D828" t="s">
        <v>1268</v>
      </c>
      <c r="E828">
        <f t="shared" ca="1" si="111"/>
        <v>0</v>
      </c>
      <c r="H828" t="str">
        <f t="shared" ca="1" si="112"/>
        <v>'NEO PU'!</v>
      </c>
      <c r="I828">
        <f t="shared" ca="1" si="115"/>
        <v>0</v>
      </c>
      <c r="J828" t="str">
        <f t="shared" ca="1" si="116"/>
        <v>'NEO PU'!</v>
      </c>
      <c r="K828">
        <f t="shared" ca="1" si="116"/>
        <v>0</v>
      </c>
      <c r="L828">
        <f t="shared" ca="1" si="116"/>
        <v>0</v>
      </c>
      <c r="M828">
        <f t="shared" ca="1" si="116"/>
        <v>0</v>
      </c>
      <c r="N828">
        <f t="shared" ca="1" si="116"/>
        <v>0</v>
      </c>
      <c r="O828" t="str">
        <f t="shared" ca="1" si="113"/>
        <v>d:t</v>
      </c>
      <c r="P828" t="str">
        <f t="shared" ca="1" si="114"/>
        <v>d9:t9</v>
      </c>
    </row>
    <row r="829" spans="1:16">
      <c r="A829" t="str">
        <f t="shared" si="109"/>
        <v>14</v>
      </c>
      <c r="B829" t="str">
        <f t="shared" ca="1" si="110"/>
        <v>PU</v>
      </c>
      <c r="C829" t="s">
        <v>158</v>
      </c>
      <c r="D829" t="s">
        <v>1269</v>
      </c>
      <c r="E829">
        <f t="shared" ca="1" si="111"/>
        <v>0</v>
      </c>
      <c r="H829" t="str">
        <f t="shared" ca="1" si="112"/>
        <v>'NEO PU'!</v>
      </c>
      <c r="I829">
        <f t="shared" ca="1" si="115"/>
        <v>0</v>
      </c>
      <c r="J829" t="str">
        <f t="shared" ca="1" si="116"/>
        <v>'NEO PU'!</v>
      </c>
      <c r="K829">
        <f t="shared" ca="1" si="116"/>
        <v>0</v>
      </c>
      <c r="L829">
        <f t="shared" ca="1" si="116"/>
        <v>0</v>
      </c>
      <c r="M829">
        <f t="shared" ca="1" si="116"/>
        <v>0</v>
      </c>
      <c r="N829">
        <f t="shared" ca="1" si="116"/>
        <v>0</v>
      </c>
      <c r="O829" t="str">
        <f t="shared" ca="1" si="113"/>
        <v>d:t</v>
      </c>
      <c r="P829" t="str">
        <f t="shared" ca="1" si="114"/>
        <v>d9:t9</v>
      </c>
    </row>
    <row r="830" spans="1:16">
      <c r="A830" t="str">
        <f t="shared" si="109"/>
        <v>01</v>
      </c>
      <c r="B830" t="str">
        <f t="shared" ca="1" si="110"/>
        <v>PU</v>
      </c>
      <c r="C830" t="s">
        <v>159</v>
      </c>
      <c r="D830" t="s">
        <v>1270</v>
      </c>
      <c r="E830">
        <f t="shared" ca="1" si="111"/>
        <v>0</v>
      </c>
      <c r="H830" t="str">
        <f t="shared" ca="1" si="112"/>
        <v>'NEO PU'!</v>
      </c>
      <c r="I830">
        <f t="shared" ca="1" si="115"/>
        <v>0</v>
      </c>
      <c r="J830" t="str">
        <f t="shared" ca="1" si="116"/>
        <v>'NEO PU'!</v>
      </c>
      <c r="K830">
        <f t="shared" ca="1" si="116"/>
        <v>0</v>
      </c>
      <c r="L830">
        <f t="shared" ca="1" si="116"/>
        <v>0</v>
      </c>
      <c r="M830">
        <f t="shared" ca="1" si="116"/>
        <v>0</v>
      </c>
      <c r="N830">
        <f t="shared" ca="1" si="116"/>
        <v>0</v>
      </c>
      <c r="O830" t="str">
        <f t="shared" ca="1" si="113"/>
        <v>d:t</v>
      </c>
      <c r="P830" t="str">
        <f t="shared" ca="1" si="114"/>
        <v>d9:t9</v>
      </c>
    </row>
    <row r="831" spans="1:16">
      <c r="A831" t="str">
        <f t="shared" si="109"/>
        <v>02</v>
      </c>
      <c r="B831" t="str">
        <f t="shared" ca="1" si="110"/>
        <v>PU</v>
      </c>
      <c r="C831" t="s">
        <v>159</v>
      </c>
      <c r="D831" t="s">
        <v>1271</v>
      </c>
      <c r="E831">
        <f t="shared" ca="1" si="111"/>
        <v>0</v>
      </c>
      <c r="H831" t="str">
        <f t="shared" ca="1" si="112"/>
        <v>'NEO PU'!</v>
      </c>
      <c r="I831">
        <f t="shared" ca="1" si="115"/>
        <v>0</v>
      </c>
      <c r="J831" t="str">
        <f t="shared" ca="1" si="116"/>
        <v>'NEO PU'!</v>
      </c>
      <c r="K831">
        <f t="shared" ca="1" si="116"/>
        <v>0</v>
      </c>
      <c r="L831">
        <f t="shared" ca="1" si="116"/>
        <v>0</v>
      </c>
      <c r="M831">
        <f t="shared" ca="1" si="116"/>
        <v>0</v>
      </c>
      <c r="N831">
        <f t="shared" ca="1" si="116"/>
        <v>0</v>
      </c>
      <c r="O831" t="str">
        <f t="shared" ca="1" si="113"/>
        <v>d:t</v>
      </c>
      <c r="P831" t="str">
        <f t="shared" ca="1" si="114"/>
        <v>d9:t9</v>
      </c>
    </row>
    <row r="832" spans="1:16">
      <c r="A832" t="str">
        <f t="shared" si="109"/>
        <v>03</v>
      </c>
      <c r="B832" t="str">
        <f t="shared" ca="1" si="110"/>
        <v>PU</v>
      </c>
      <c r="C832" t="s">
        <v>159</v>
      </c>
      <c r="D832" t="s">
        <v>1272</v>
      </c>
      <c r="E832">
        <f t="shared" ca="1" si="111"/>
        <v>0</v>
      </c>
      <c r="H832" t="str">
        <f t="shared" ca="1" si="112"/>
        <v>'NEO PU'!</v>
      </c>
      <c r="I832">
        <f t="shared" ca="1" si="115"/>
        <v>0</v>
      </c>
      <c r="J832" t="str">
        <f t="shared" ca="1" si="116"/>
        <v>'NEO PU'!</v>
      </c>
      <c r="K832">
        <f t="shared" ca="1" si="116"/>
        <v>0</v>
      </c>
      <c r="L832">
        <f t="shared" ca="1" si="116"/>
        <v>0</v>
      </c>
      <c r="M832">
        <f t="shared" ca="1" si="116"/>
        <v>0</v>
      </c>
      <c r="N832">
        <f t="shared" ca="1" si="116"/>
        <v>0</v>
      </c>
      <c r="O832" t="str">
        <f t="shared" ca="1" si="113"/>
        <v>d:t</v>
      </c>
      <c r="P832" t="str">
        <f t="shared" ca="1" si="114"/>
        <v>d9:t9</v>
      </c>
    </row>
    <row r="833" spans="1:16">
      <c r="A833" t="str">
        <f t="shared" si="109"/>
        <v>04</v>
      </c>
      <c r="B833" t="str">
        <f t="shared" ca="1" si="110"/>
        <v>PU</v>
      </c>
      <c r="C833" t="s">
        <v>159</v>
      </c>
      <c r="D833" t="s">
        <v>1273</v>
      </c>
      <c r="E833">
        <f t="shared" ca="1" si="111"/>
        <v>0</v>
      </c>
      <c r="H833" t="str">
        <f t="shared" ca="1" si="112"/>
        <v>'NEO PU'!</v>
      </c>
      <c r="I833">
        <f t="shared" ca="1" si="115"/>
        <v>0</v>
      </c>
      <c r="J833" t="str">
        <f t="shared" ca="1" si="116"/>
        <v>'NEO PU'!</v>
      </c>
      <c r="K833">
        <f t="shared" ca="1" si="116"/>
        <v>0</v>
      </c>
      <c r="L833">
        <f t="shared" ca="1" si="116"/>
        <v>0</v>
      </c>
      <c r="M833">
        <f t="shared" ca="1" si="116"/>
        <v>0</v>
      </c>
      <c r="N833">
        <f t="shared" ca="1" si="116"/>
        <v>0</v>
      </c>
      <c r="O833" t="str">
        <f t="shared" ca="1" si="113"/>
        <v>d:t</v>
      </c>
      <c r="P833" t="str">
        <f t="shared" ca="1" si="114"/>
        <v>d9:t9</v>
      </c>
    </row>
    <row r="834" spans="1:16">
      <c r="A834" t="str">
        <f t="shared" si="109"/>
        <v>05</v>
      </c>
      <c r="B834" t="str">
        <f t="shared" ca="1" si="110"/>
        <v>PU</v>
      </c>
      <c r="C834" t="s">
        <v>159</v>
      </c>
      <c r="D834" t="s">
        <v>1274</v>
      </c>
      <c r="E834">
        <f t="shared" ca="1" si="111"/>
        <v>0</v>
      </c>
      <c r="H834" t="str">
        <f t="shared" ca="1" si="112"/>
        <v>'NEO PU'!</v>
      </c>
      <c r="I834">
        <f t="shared" ca="1" si="115"/>
        <v>0</v>
      </c>
      <c r="J834" t="str">
        <f t="shared" ca="1" si="116"/>
        <v>'NEO PU'!</v>
      </c>
      <c r="K834">
        <f t="shared" ca="1" si="116"/>
        <v>0</v>
      </c>
      <c r="L834">
        <f t="shared" ca="1" si="116"/>
        <v>0</v>
      </c>
      <c r="M834">
        <f t="shared" ca="1" si="116"/>
        <v>0</v>
      </c>
      <c r="N834">
        <f t="shared" ca="1" si="116"/>
        <v>0</v>
      </c>
      <c r="O834" t="str">
        <f t="shared" ca="1" si="113"/>
        <v>d:t</v>
      </c>
      <c r="P834" t="str">
        <f t="shared" ca="1" si="114"/>
        <v>d9:t9</v>
      </c>
    </row>
    <row r="835" spans="1:16">
      <c r="A835" t="str">
        <f t="shared" si="109"/>
        <v>06</v>
      </c>
      <c r="B835" t="str">
        <f t="shared" ca="1" si="110"/>
        <v>PU</v>
      </c>
      <c r="C835" t="s">
        <v>159</v>
      </c>
      <c r="D835" t="s">
        <v>1275</v>
      </c>
      <c r="E835">
        <f t="shared" ca="1" si="111"/>
        <v>0</v>
      </c>
      <c r="H835" t="str">
        <f t="shared" ca="1" si="112"/>
        <v>'NEO PU'!</v>
      </c>
      <c r="I835">
        <f t="shared" ca="1" si="115"/>
        <v>0</v>
      </c>
      <c r="J835" t="str">
        <f t="shared" ca="1" si="116"/>
        <v>'NEO PU'!</v>
      </c>
      <c r="K835">
        <f t="shared" ca="1" si="116"/>
        <v>0</v>
      </c>
      <c r="L835">
        <f t="shared" ca="1" si="116"/>
        <v>0</v>
      </c>
      <c r="M835">
        <f t="shared" ca="1" si="116"/>
        <v>0</v>
      </c>
      <c r="N835">
        <f t="shared" ca="1" si="116"/>
        <v>0</v>
      </c>
      <c r="O835" t="str">
        <f t="shared" ca="1" si="113"/>
        <v>d:t</v>
      </c>
      <c r="P835" t="str">
        <f t="shared" ca="1" si="114"/>
        <v>d9:t9</v>
      </c>
    </row>
    <row r="836" spans="1:16">
      <c r="A836" t="str">
        <f t="shared" si="109"/>
        <v>09</v>
      </c>
      <c r="B836" t="str">
        <f t="shared" ca="1" si="110"/>
        <v>PU</v>
      </c>
      <c r="C836" t="s">
        <v>159</v>
      </c>
      <c r="D836" t="s">
        <v>1276</v>
      </c>
      <c r="E836">
        <f t="shared" ca="1" si="111"/>
        <v>0</v>
      </c>
      <c r="H836" t="str">
        <f t="shared" ca="1" si="112"/>
        <v>'NEO PU'!</v>
      </c>
      <c r="I836">
        <f t="shared" ca="1" si="115"/>
        <v>0</v>
      </c>
      <c r="J836" t="str">
        <f t="shared" ca="1" si="116"/>
        <v>'NEO PU'!</v>
      </c>
      <c r="K836">
        <f t="shared" ca="1" si="116"/>
        <v>0</v>
      </c>
      <c r="L836">
        <f t="shared" ca="1" si="116"/>
        <v>0</v>
      </c>
      <c r="M836">
        <f t="shared" ca="1" si="116"/>
        <v>0</v>
      </c>
      <c r="N836">
        <f t="shared" ca="1" si="116"/>
        <v>0</v>
      </c>
      <c r="O836" t="str">
        <f t="shared" ca="1" si="113"/>
        <v>d:t</v>
      </c>
      <c r="P836" t="str">
        <f t="shared" ca="1" si="114"/>
        <v>d9:t9</v>
      </c>
    </row>
    <row r="837" spans="1:16">
      <c r="A837" t="str">
        <f t="shared" si="109"/>
        <v>11</v>
      </c>
      <c r="B837" t="str">
        <f t="shared" ca="1" si="110"/>
        <v>PU</v>
      </c>
      <c r="C837" t="s">
        <v>159</v>
      </c>
      <c r="D837" t="s">
        <v>1277</v>
      </c>
      <c r="E837">
        <f t="shared" ca="1" si="111"/>
        <v>0</v>
      </c>
      <c r="H837" t="str">
        <f t="shared" ca="1" si="112"/>
        <v>'NEO PU'!</v>
      </c>
      <c r="I837">
        <f t="shared" ca="1" si="115"/>
        <v>0</v>
      </c>
      <c r="J837" t="str">
        <f t="shared" ca="1" si="116"/>
        <v>'NEO PU'!</v>
      </c>
      <c r="K837">
        <f t="shared" ca="1" si="116"/>
        <v>0</v>
      </c>
      <c r="L837">
        <f t="shared" ca="1" si="116"/>
        <v>0</v>
      </c>
      <c r="M837">
        <f t="shared" ca="1" si="116"/>
        <v>0</v>
      </c>
      <c r="N837">
        <f t="shared" ca="1" si="116"/>
        <v>0</v>
      </c>
      <c r="O837" t="str">
        <f t="shared" ca="1" si="113"/>
        <v>d:t</v>
      </c>
      <c r="P837" t="str">
        <f t="shared" ca="1" si="114"/>
        <v>d9:t9</v>
      </c>
    </row>
    <row r="838" spans="1:16">
      <c r="A838" t="str">
        <f t="shared" si="109"/>
        <v>12</v>
      </c>
      <c r="B838" t="str">
        <f t="shared" ca="1" si="110"/>
        <v>PU</v>
      </c>
      <c r="C838" t="s">
        <v>159</v>
      </c>
      <c r="D838" t="s">
        <v>1278</v>
      </c>
      <c r="E838">
        <f t="shared" ca="1" si="111"/>
        <v>0</v>
      </c>
      <c r="H838" t="str">
        <f t="shared" ca="1" si="112"/>
        <v>'NEO PU'!</v>
      </c>
      <c r="I838">
        <f t="shared" ca="1" si="115"/>
        <v>0</v>
      </c>
      <c r="J838" t="str">
        <f t="shared" ca="1" si="116"/>
        <v>'NEO PU'!</v>
      </c>
      <c r="K838">
        <f t="shared" ca="1" si="116"/>
        <v>0</v>
      </c>
      <c r="L838">
        <f t="shared" ca="1" si="116"/>
        <v>0</v>
      </c>
      <c r="M838">
        <f t="shared" ca="1" si="116"/>
        <v>0</v>
      </c>
      <c r="N838">
        <f t="shared" ca="1" si="116"/>
        <v>0</v>
      </c>
      <c r="O838" t="str">
        <f t="shared" ca="1" si="113"/>
        <v>d:t</v>
      </c>
      <c r="P838" t="str">
        <f t="shared" ca="1" si="114"/>
        <v>d9:t9</v>
      </c>
    </row>
    <row r="839" spans="1:16">
      <c r="A839" t="str">
        <f t="shared" si="109"/>
        <v>14</v>
      </c>
      <c r="B839" t="str">
        <f t="shared" ca="1" si="110"/>
        <v>PU</v>
      </c>
      <c r="C839" t="s">
        <v>159</v>
      </c>
      <c r="D839" t="s">
        <v>1279</v>
      </c>
      <c r="E839">
        <f t="shared" ca="1" si="111"/>
        <v>0</v>
      </c>
      <c r="H839" t="str">
        <f t="shared" ca="1" si="112"/>
        <v>'NEO PU'!</v>
      </c>
      <c r="I839">
        <f t="shared" ca="1" si="115"/>
        <v>0</v>
      </c>
      <c r="J839" t="str">
        <f t="shared" ca="1" si="116"/>
        <v>'NEO PU'!</v>
      </c>
      <c r="K839">
        <f t="shared" ca="1" si="116"/>
        <v>0</v>
      </c>
      <c r="L839">
        <f t="shared" ca="1" si="116"/>
        <v>0</v>
      </c>
      <c r="M839">
        <f t="shared" ca="1" si="116"/>
        <v>0</v>
      </c>
      <c r="N839">
        <f t="shared" ca="1" si="116"/>
        <v>0</v>
      </c>
      <c r="O839" t="str">
        <f t="shared" ca="1" si="113"/>
        <v>d:t</v>
      </c>
      <c r="P839" t="str">
        <f t="shared" ca="1" si="114"/>
        <v>d9:t9</v>
      </c>
    </row>
    <row r="840" spans="1:16">
      <c r="A840" t="str">
        <f t="shared" si="109"/>
        <v>01</v>
      </c>
      <c r="B840" t="str">
        <f t="shared" ca="1" si="110"/>
        <v>PU</v>
      </c>
      <c r="C840" t="s">
        <v>160</v>
      </c>
      <c r="D840" t="s">
        <v>1280</v>
      </c>
      <c r="E840">
        <f t="shared" ca="1" si="111"/>
        <v>0</v>
      </c>
      <c r="H840" t="str">
        <f t="shared" ca="1" si="112"/>
        <v>'NEO PU'!</v>
      </c>
      <c r="I840">
        <f t="shared" ca="1" si="115"/>
        <v>0</v>
      </c>
      <c r="J840" t="str">
        <f t="shared" ref="J840:N890" ca="1" si="117">IF(IFERROR(VLOOKUP($C840,INDIRECT(J$14&amp;"D:D"),1,FALSE),0)&lt;&gt;0,J$14,0)</f>
        <v>'NEO PU'!</v>
      </c>
      <c r="K840">
        <f t="shared" ca="1" si="117"/>
        <v>0</v>
      </c>
      <c r="L840">
        <f t="shared" ca="1" si="117"/>
        <v>0</v>
      </c>
      <c r="M840">
        <f t="shared" ca="1" si="117"/>
        <v>0</v>
      </c>
      <c r="N840">
        <f t="shared" ca="1" si="117"/>
        <v>0</v>
      </c>
      <c r="O840" t="str">
        <f t="shared" ca="1" si="113"/>
        <v>d:t</v>
      </c>
      <c r="P840" t="str">
        <f t="shared" ca="1" si="114"/>
        <v>d9:t9</v>
      </c>
    </row>
    <row r="841" spans="1:16">
      <c r="A841" t="str">
        <f t="shared" ref="A841:A904" si="118">MID(D841,LEN(C841)+2,LEN(D841)-LEN(C841))</f>
        <v>02</v>
      </c>
      <c r="B841" t="str">
        <f t="shared" ref="B841:B904" ca="1" si="119">VLOOKUP(H841,$A$1:$K$6,11,FALSE)</f>
        <v>PU</v>
      </c>
      <c r="C841" t="s">
        <v>160</v>
      </c>
      <c r="D841" t="s">
        <v>1281</v>
      </c>
      <c r="E841">
        <f t="shared" ref="E841:E904" ca="1" si="120">IFERROR(VLOOKUP(C841,INDIRECT($H841&amp;$O841),MATCH($A841,INDIRECT($H841&amp;$P841),0),FALSE),0)</f>
        <v>0</v>
      </c>
      <c r="H841" t="str">
        <f t="shared" ref="H841:H904" ca="1" si="121">IF(I841&lt;&gt;0,I841,IF(J841&lt;&gt;0,J841,IF(K841&lt;&gt;0,K841,IF(L841&lt;&gt;0,L841,IF(M841&lt;&gt;0,M841,N841)))))</f>
        <v>'NEO PU'!</v>
      </c>
      <c r="I841">
        <f t="shared" ca="1" si="115"/>
        <v>0</v>
      </c>
      <c r="J841" t="str">
        <f t="shared" ca="1" si="117"/>
        <v>'NEO PU'!</v>
      </c>
      <c r="K841">
        <f t="shared" ca="1" si="117"/>
        <v>0</v>
      </c>
      <c r="L841">
        <f t="shared" ca="1" si="117"/>
        <v>0</v>
      </c>
      <c r="M841">
        <f t="shared" ca="1" si="117"/>
        <v>0</v>
      </c>
      <c r="N841">
        <f t="shared" ca="1" si="117"/>
        <v>0</v>
      </c>
      <c r="O841" t="str">
        <f t="shared" ref="O841:O904" ca="1" si="122">VLOOKUP($H841,$G$8:$I$13,2,FALSE)</f>
        <v>d:t</v>
      </c>
      <c r="P841" t="str">
        <f t="shared" ref="P841:P904" ca="1" si="123">VLOOKUP($H841,$G$8:$I$13,3,FALSE)</f>
        <v>d9:t9</v>
      </c>
    </row>
    <row r="842" spans="1:16">
      <c r="A842" t="str">
        <f t="shared" si="118"/>
        <v>03</v>
      </c>
      <c r="B842" t="str">
        <f t="shared" ca="1" si="119"/>
        <v>PU</v>
      </c>
      <c r="C842" t="s">
        <v>160</v>
      </c>
      <c r="D842" t="s">
        <v>1282</v>
      </c>
      <c r="E842">
        <f t="shared" ca="1" si="120"/>
        <v>0</v>
      </c>
      <c r="H842" t="str">
        <f t="shared" ca="1" si="121"/>
        <v>'NEO PU'!</v>
      </c>
      <c r="I842">
        <f t="shared" ref="I842:I905" ca="1" si="124">IF(IFERROR(VLOOKUP(C842,INDIRECT($I$14&amp;"D:D"),1,FALSE),0)&lt;&gt;0,I$14,0)</f>
        <v>0</v>
      </c>
      <c r="J842" t="str">
        <f t="shared" ca="1" si="117"/>
        <v>'NEO PU'!</v>
      </c>
      <c r="K842">
        <f t="shared" ca="1" si="117"/>
        <v>0</v>
      </c>
      <c r="L842">
        <f t="shared" ca="1" si="117"/>
        <v>0</v>
      </c>
      <c r="M842">
        <f t="shared" ca="1" si="117"/>
        <v>0</v>
      </c>
      <c r="N842">
        <f t="shared" ca="1" si="117"/>
        <v>0</v>
      </c>
      <c r="O842" t="str">
        <f t="shared" ca="1" si="122"/>
        <v>d:t</v>
      </c>
      <c r="P842" t="str">
        <f t="shared" ca="1" si="123"/>
        <v>d9:t9</v>
      </c>
    </row>
    <row r="843" spans="1:16">
      <c r="A843" t="str">
        <f t="shared" si="118"/>
        <v>04</v>
      </c>
      <c r="B843" t="str">
        <f t="shared" ca="1" si="119"/>
        <v>PU</v>
      </c>
      <c r="C843" t="s">
        <v>160</v>
      </c>
      <c r="D843" t="s">
        <v>1283</v>
      </c>
      <c r="E843">
        <f t="shared" ca="1" si="120"/>
        <v>0</v>
      </c>
      <c r="H843" t="str">
        <f t="shared" ca="1" si="121"/>
        <v>'NEO PU'!</v>
      </c>
      <c r="I843">
        <f t="shared" ca="1" si="124"/>
        <v>0</v>
      </c>
      <c r="J843" t="str">
        <f t="shared" ca="1" si="117"/>
        <v>'NEO PU'!</v>
      </c>
      <c r="K843">
        <f t="shared" ca="1" si="117"/>
        <v>0</v>
      </c>
      <c r="L843">
        <f t="shared" ca="1" si="117"/>
        <v>0</v>
      </c>
      <c r="M843">
        <f t="shared" ca="1" si="117"/>
        <v>0</v>
      </c>
      <c r="N843">
        <f t="shared" ca="1" si="117"/>
        <v>0</v>
      </c>
      <c r="O843" t="str">
        <f t="shared" ca="1" si="122"/>
        <v>d:t</v>
      </c>
      <c r="P843" t="str">
        <f t="shared" ca="1" si="123"/>
        <v>d9:t9</v>
      </c>
    </row>
    <row r="844" spans="1:16">
      <c r="A844" t="str">
        <f t="shared" si="118"/>
        <v>05</v>
      </c>
      <c r="B844" t="str">
        <f t="shared" ca="1" si="119"/>
        <v>PU</v>
      </c>
      <c r="C844" t="s">
        <v>160</v>
      </c>
      <c r="D844" t="s">
        <v>1284</v>
      </c>
      <c r="E844">
        <f t="shared" ca="1" si="120"/>
        <v>0</v>
      </c>
      <c r="H844" t="str">
        <f t="shared" ca="1" si="121"/>
        <v>'NEO PU'!</v>
      </c>
      <c r="I844">
        <f t="shared" ca="1" si="124"/>
        <v>0</v>
      </c>
      <c r="J844" t="str">
        <f t="shared" ca="1" si="117"/>
        <v>'NEO PU'!</v>
      </c>
      <c r="K844">
        <f t="shared" ca="1" si="117"/>
        <v>0</v>
      </c>
      <c r="L844">
        <f t="shared" ca="1" si="117"/>
        <v>0</v>
      </c>
      <c r="M844">
        <f t="shared" ca="1" si="117"/>
        <v>0</v>
      </c>
      <c r="N844">
        <f t="shared" ca="1" si="117"/>
        <v>0</v>
      </c>
      <c r="O844" t="str">
        <f t="shared" ca="1" si="122"/>
        <v>d:t</v>
      </c>
      <c r="P844" t="str">
        <f t="shared" ca="1" si="123"/>
        <v>d9:t9</v>
      </c>
    </row>
    <row r="845" spans="1:16">
      <c r="A845" t="str">
        <f t="shared" si="118"/>
        <v>06</v>
      </c>
      <c r="B845" t="str">
        <f t="shared" ca="1" si="119"/>
        <v>PU</v>
      </c>
      <c r="C845" t="s">
        <v>160</v>
      </c>
      <c r="D845" t="s">
        <v>1285</v>
      </c>
      <c r="E845">
        <f t="shared" ca="1" si="120"/>
        <v>0</v>
      </c>
      <c r="H845" t="str">
        <f t="shared" ca="1" si="121"/>
        <v>'NEO PU'!</v>
      </c>
      <c r="I845">
        <f t="shared" ca="1" si="124"/>
        <v>0</v>
      </c>
      <c r="J845" t="str">
        <f t="shared" ca="1" si="117"/>
        <v>'NEO PU'!</v>
      </c>
      <c r="K845">
        <f t="shared" ca="1" si="117"/>
        <v>0</v>
      </c>
      <c r="L845">
        <f t="shared" ca="1" si="117"/>
        <v>0</v>
      </c>
      <c r="M845">
        <f t="shared" ca="1" si="117"/>
        <v>0</v>
      </c>
      <c r="N845">
        <f t="shared" ca="1" si="117"/>
        <v>0</v>
      </c>
      <c r="O845" t="str">
        <f t="shared" ca="1" si="122"/>
        <v>d:t</v>
      </c>
      <c r="P845" t="str">
        <f t="shared" ca="1" si="123"/>
        <v>d9:t9</v>
      </c>
    </row>
    <row r="846" spans="1:16">
      <c r="A846" t="str">
        <f t="shared" si="118"/>
        <v>09</v>
      </c>
      <c r="B846" t="str">
        <f t="shared" ca="1" si="119"/>
        <v>PU</v>
      </c>
      <c r="C846" t="s">
        <v>160</v>
      </c>
      <c r="D846" t="s">
        <v>1286</v>
      </c>
      <c r="E846">
        <f t="shared" ca="1" si="120"/>
        <v>0</v>
      </c>
      <c r="H846" t="str">
        <f t="shared" ca="1" si="121"/>
        <v>'NEO PU'!</v>
      </c>
      <c r="I846">
        <f t="shared" ca="1" si="124"/>
        <v>0</v>
      </c>
      <c r="J846" t="str">
        <f t="shared" ca="1" si="117"/>
        <v>'NEO PU'!</v>
      </c>
      <c r="K846">
        <f t="shared" ca="1" si="117"/>
        <v>0</v>
      </c>
      <c r="L846">
        <f t="shared" ca="1" si="117"/>
        <v>0</v>
      </c>
      <c r="M846">
        <f t="shared" ca="1" si="117"/>
        <v>0</v>
      </c>
      <c r="N846">
        <f t="shared" ca="1" si="117"/>
        <v>0</v>
      </c>
      <c r="O846" t="str">
        <f t="shared" ca="1" si="122"/>
        <v>d:t</v>
      </c>
      <c r="P846" t="str">
        <f t="shared" ca="1" si="123"/>
        <v>d9:t9</v>
      </c>
    </row>
    <row r="847" spans="1:16">
      <c r="A847" t="str">
        <f t="shared" si="118"/>
        <v>11</v>
      </c>
      <c r="B847" t="str">
        <f t="shared" ca="1" si="119"/>
        <v>PU</v>
      </c>
      <c r="C847" t="s">
        <v>160</v>
      </c>
      <c r="D847" t="s">
        <v>1287</v>
      </c>
      <c r="E847">
        <f t="shared" ca="1" si="120"/>
        <v>0</v>
      </c>
      <c r="H847" t="str">
        <f t="shared" ca="1" si="121"/>
        <v>'NEO PU'!</v>
      </c>
      <c r="I847">
        <f t="shared" ca="1" si="124"/>
        <v>0</v>
      </c>
      <c r="J847" t="str">
        <f t="shared" ca="1" si="117"/>
        <v>'NEO PU'!</v>
      </c>
      <c r="K847">
        <f t="shared" ca="1" si="117"/>
        <v>0</v>
      </c>
      <c r="L847">
        <f t="shared" ca="1" si="117"/>
        <v>0</v>
      </c>
      <c r="M847">
        <f t="shared" ca="1" si="117"/>
        <v>0</v>
      </c>
      <c r="N847">
        <f t="shared" ca="1" si="117"/>
        <v>0</v>
      </c>
      <c r="O847" t="str">
        <f t="shared" ca="1" si="122"/>
        <v>d:t</v>
      </c>
      <c r="P847" t="str">
        <f t="shared" ca="1" si="123"/>
        <v>d9:t9</v>
      </c>
    </row>
    <row r="848" spans="1:16">
      <c r="A848" t="str">
        <f t="shared" si="118"/>
        <v>12</v>
      </c>
      <c r="B848" t="str">
        <f t="shared" ca="1" si="119"/>
        <v>PU</v>
      </c>
      <c r="C848" t="s">
        <v>160</v>
      </c>
      <c r="D848" t="s">
        <v>1288</v>
      </c>
      <c r="E848">
        <f t="shared" ca="1" si="120"/>
        <v>0</v>
      </c>
      <c r="H848" t="str">
        <f t="shared" ca="1" si="121"/>
        <v>'NEO PU'!</v>
      </c>
      <c r="I848">
        <f t="shared" ca="1" si="124"/>
        <v>0</v>
      </c>
      <c r="J848" t="str">
        <f t="shared" ca="1" si="117"/>
        <v>'NEO PU'!</v>
      </c>
      <c r="K848">
        <f t="shared" ca="1" si="117"/>
        <v>0</v>
      </c>
      <c r="L848">
        <f t="shared" ca="1" si="117"/>
        <v>0</v>
      </c>
      <c r="M848">
        <f t="shared" ca="1" si="117"/>
        <v>0</v>
      </c>
      <c r="N848">
        <f t="shared" ca="1" si="117"/>
        <v>0</v>
      </c>
      <c r="O848" t="str">
        <f t="shared" ca="1" si="122"/>
        <v>d:t</v>
      </c>
      <c r="P848" t="str">
        <f t="shared" ca="1" si="123"/>
        <v>d9:t9</v>
      </c>
    </row>
    <row r="849" spans="1:16">
      <c r="A849" t="str">
        <f t="shared" si="118"/>
        <v>14</v>
      </c>
      <c r="B849" t="str">
        <f t="shared" ca="1" si="119"/>
        <v>PU</v>
      </c>
      <c r="C849" t="s">
        <v>160</v>
      </c>
      <c r="D849" t="s">
        <v>1289</v>
      </c>
      <c r="E849">
        <f t="shared" ca="1" si="120"/>
        <v>0</v>
      </c>
      <c r="H849" t="str">
        <f t="shared" ca="1" si="121"/>
        <v>'NEO PU'!</v>
      </c>
      <c r="I849">
        <f t="shared" ca="1" si="124"/>
        <v>0</v>
      </c>
      <c r="J849" t="str">
        <f t="shared" ca="1" si="117"/>
        <v>'NEO PU'!</v>
      </c>
      <c r="K849">
        <f t="shared" ca="1" si="117"/>
        <v>0</v>
      </c>
      <c r="L849">
        <f t="shared" ca="1" si="117"/>
        <v>0</v>
      </c>
      <c r="M849">
        <f t="shared" ca="1" si="117"/>
        <v>0</v>
      </c>
      <c r="N849">
        <f t="shared" ca="1" si="117"/>
        <v>0</v>
      </c>
      <c r="O849" t="str">
        <f t="shared" ca="1" si="122"/>
        <v>d:t</v>
      </c>
      <c r="P849" t="str">
        <f t="shared" ca="1" si="123"/>
        <v>d9:t9</v>
      </c>
    </row>
    <row r="850" spans="1:16">
      <c r="A850" t="str">
        <f t="shared" si="118"/>
        <v>01</v>
      </c>
      <c r="B850" t="str">
        <f t="shared" ca="1" si="119"/>
        <v>PU</v>
      </c>
      <c r="C850" t="s">
        <v>161</v>
      </c>
      <c r="D850" t="s">
        <v>1290</v>
      </c>
      <c r="E850">
        <f t="shared" ca="1" si="120"/>
        <v>0</v>
      </c>
      <c r="H850" t="str">
        <f t="shared" ca="1" si="121"/>
        <v>'NEO PU'!</v>
      </c>
      <c r="I850">
        <f t="shared" ca="1" si="124"/>
        <v>0</v>
      </c>
      <c r="J850" t="str">
        <f t="shared" ca="1" si="117"/>
        <v>'NEO PU'!</v>
      </c>
      <c r="K850">
        <f t="shared" ca="1" si="117"/>
        <v>0</v>
      </c>
      <c r="L850">
        <f t="shared" ca="1" si="117"/>
        <v>0</v>
      </c>
      <c r="M850">
        <f t="shared" ca="1" si="117"/>
        <v>0</v>
      </c>
      <c r="N850">
        <f t="shared" ca="1" si="117"/>
        <v>0</v>
      </c>
      <c r="O850" t="str">
        <f t="shared" ca="1" si="122"/>
        <v>d:t</v>
      </c>
      <c r="P850" t="str">
        <f t="shared" ca="1" si="123"/>
        <v>d9:t9</v>
      </c>
    </row>
    <row r="851" spans="1:16">
      <c r="A851" t="str">
        <f t="shared" si="118"/>
        <v>02</v>
      </c>
      <c r="B851" t="str">
        <f t="shared" ca="1" si="119"/>
        <v>PU</v>
      </c>
      <c r="C851" t="s">
        <v>161</v>
      </c>
      <c r="D851" t="s">
        <v>1291</v>
      </c>
      <c r="E851">
        <f t="shared" ca="1" si="120"/>
        <v>0</v>
      </c>
      <c r="H851" t="str">
        <f t="shared" ca="1" si="121"/>
        <v>'NEO PU'!</v>
      </c>
      <c r="I851">
        <f t="shared" ca="1" si="124"/>
        <v>0</v>
      </c>
      <c r="J851" t="str">
        <f t="shared" ca="1" si="117"/>
        <v>'NEO PU'!</v>
      </c>
      <c r="K851">
        <f t="shared" ca="1" si="117"/>
        <v>0</v>
      </c>
      <c r="L851">
        <f t="shared" ca="1" si="117"/>
        <v>0</v>
      </c>
      <c r="M851">
        <f t="shared" ca="1" si="117"/>
        <v>0</v>
      </c>
      <c r="N851">
        <f t="shared" ca="1" si="117"/>
        <v>0</v>
      </c>
      <c r="O851" t="str">
        <f t="shared" ca="1" si="122"/>
        <v>d:t</v>
      </c>
      <c r="P851" t="str">
        <f t="shared" ca="1" si="123"/>
        <v>d9:t9</v>
      </c>
    </row>
    <row r="852" spans="1:16">
      <c r="A852" t="str">
        <f t="shared" si="118"/>
        <v>03</v>
      </c>
      <c r="B852" t="str">
        <f t="shared" ca="1" si="119"/>
        <v>PU</v>
      </c>
      <c r="C852" t="s">
        <v>161</v>
      </c>
      <c r="D852" t="s">
        <v>1292</v>
      </c>
      <c r="E852">
        <f t="shared" ca="1" si="120"/>
        <v>0</v>
      </c>
      <c r="H852" t="str">
        <f t="shared" ca="1" si="121"/>
        <v>'NEO PU'!</v>
      </c>
      <c r="I852">
        <f t="shared" ca="1" si="124"/>
        <v>0</v>
      </c>
      <c r="J852" t="str">
        <f t="shared" ca="1" si="117"/>
        <v>'NEO PU'!</v>
      </c>
      <c r="K852">
        <f t="shared" ca="1" si="117"/>
        <v>0</v>
      </c>
      <c r="L852">
        <f t="shared" ca="1" si="117"/>
        <v>0</v>
      </c>
      <c r="M852">
        <f t="shared" ca="1" si="117"/>
        <v>0</v>
      </c>
      <c r="N852">
        <f t="shared" ca="1" si="117"/>
        <v>0</v>
      </c>
      <c r="O852" t="str">
        <f t="shared" ca="1" si="122"/>
        <v>d:t</v>
      </c>
      <c r="P852" t="str">
        <f t="shared" ca="1" si="123"/>
        <v>d9:t9</v>
      </c>
    </row>
    <row r="853" spans="1:16">
      <c r="A853" t="str">
        <f t="shared" si="118"/>
        <v>04</v>
      </c>
      <c r="B853" t="str">
        <f t="shared" ca="1" si="119"/>
        <v>PU</v>
      </c>
      <c r="C853" t="s">
        <v>161</v>
      </c>
      <c r="D853" t="s">
        <v>1293</v>
      </c>
      <c r="E853">
        <f t="shared" ca="1" si="120"/>
        <v>0</v>
      </c>
      <c r="H853" t="str">
        <f t="shared" ca="1" si="121"/>
        <v>'NEO PU'!</v>
      </c>
      <c r="I853">
        <f t="shared" ca="1" si="124"/>
        <v>0</v>
      </c>
      <c r="J853" t="str">
        <f t="shared" ca="1" si="117"/>
        <v>'NEO PU'!</v>
      </c>
      <c r="K853">
        <f t="shared" ca="1" si="117"/>
        <v>0</v>
      </c>
      <c r="L853">
        <f t="shared" ca="1" si="117"/>
        <v>0</v>
      </c>
      <c r="M853">
        <f t="shared" ca="1" si="117"/>
        <v>0</v>
      </c>
      <c r="N853">
        <f t="shared" ca="1" si="117"/>
        <v>0</v>
      </c>
      <c r="O853" t="str">
        <f t="shared" ca="1" si="122"/>
        <v>d:t</v>
      </c>
      <c r="P853" t="str">
        <f t="shared" ca="1" si="123"/>
        <v>d9:t9</v>
      </c>
    </row>
    <row r="854" spans="1:16">
      <c r="A854" t="str">
        <f t="shared" si="118"/>
        <v>05</v>
      </c>
      <c r="B854" t="str">
        <f t="shared" ca="1" si="119"/>
        <v>PU</v>
      </c>
      <c r="C854" t="s">
        <v>161</v>
      </c>
      <c r="D854" t="s">
        <v>1294</v>
      </c>
      <c r="E854">
        <f t="shared" ca="1" si="120"/>
        <v>0</v>
      </c>
      <c r="H854" t="str">
        <f t="shared" ca="1" si="121"/>
        <v>'NEO PU'!</v>
      </c>
      <c r="I854">
        <f t="shared" ca="1" si="124"/>
        <v>0</v>
      </c>
      <c r="J854" t="str">
        <f t="shared" ca="1" si="117"/>
        <v>'NEO PU'!</v>
      </c>
      <c r="K854">
        <f t="shared" ca="1" si="117"/>
        <v>0</v>
      </c>
      <c r="L854">
        <f t="shared" ca="1" si="117"/>
        <v>0</v>
      </c>
      <c r="M854">
        <f t="shared" ca="1" si="117"/>
        <v>0</v>
      </c>
      <c r="N854">
        <f t="shared" ca="1" si="117"/>
        <v>0</v>
      </c>
      <c r="O854" t="str">
        <f t="shared" ca="1" si="122"/>
        <v>d:t</v>
      </c>
      <c r="P854" t="str">
        <f t="shared" ca="1" si="123"/>
        <v>d9:t9</v>
      </c>
    </row>
    <row r="855" spans="1:16">
      <c r="A855" t="str">
        <f t="shared" si="118"/>
        <v>06</v>
      </c>
      <c r="B855" t="str">
        <f t="shared" ca="1" si="119"/>
        <v>PU</v>
      </c>
      <c r="C855" t="s">
        <v>161</v>
      </c>
      <c r="D855" t="s">
        <v>1295</v>
      </c>
      <c r="E855">
        <f t="shared" ca="1" si="120"/>
        <v>0</v>
      </c>
      <c r="H855" t="str">
        <f t="shared" ca="1" si="121"/>
        <v>'NEO PU'!</v>
      </c>
      <c r="I855">
        <f t="shared" ca="1" si="124"/>
        <v>0</v>
      </c>
      <c r="J855" t="str">
        <f t="shared" ca="1" si="117"/>
        <v>'NEO PU'!</v>
      </c>
      <c r="K855">
        <f t="shared" ca="1" si="117"/>
        <v>0</v>
      </c>
      <c r="L855">
        <f t="shared" ca="1" si="117"/>
        <v>0</v>
      </c>
      <c r="M855">
        <f t="shared" ca="1" si="117"/>
        <v>0</v>
      </c>
      <c r="N855">
        <f t="shared" ca="1" si="117"/>
        <v>0</v>
      </c>
      <c r="O855" t="str">
        <f t="shared" ca="1" si="122"/>
        <v>d:t</v>
      </c>
      <c r="P855" t="str">
        <f t="shared" ca="1" si="123"/>
        <v>d9:t9</v>
      </c>
    </row>
    <row r="856" spans="1:16">
      <c r="A856" t="str">
        <f t="shared" si="118"/>
        <v>09</v>
      </c>
      <c r="B856" t="str">
        <f t="shared" ca="1" si="119"/>
        <v>PU</v>
      </c>
      <c r="C856" t="s">
        <v>161</v>
      </c>
      <c r="D856" t="s">
        <v>1296</v>
      </c>
      <c r="E856">
        <f t="shared" ca="1" si="120"/>
        <v>0</v>
      </c>
      <c r="H856" t="str">
        <f t="shared" ca="1" si="121"/>
        <v>'NEO PU'!</v>
      </c>
      <c r="I856">
        <f t="shared" ca="1" si="124"/>
        <v>0</v>
      </c>
      <c r="J856" t="str">
        <f t="shared" ca="1" si="117"/>
        <v>'NEO PU'!</v>
      </c>
      <c r="K856">
        <f t="shared" ca="1" si="117"/>
        <v>0</v>
      </c>
      <c r="L856">
        <f t="shared" ca="1" si="117"/>
        <v>0</v>
      </c>
      <c r="M856">
        <f t="shared" ca="1" si="117"/>
        <v>0</v>
      </c>
      <c r="N856">
        <f t="shared" ca="1" si="117"/>
        <v>0</v>
      </c>
      <c r="O856" t="str">
        <f t="shared" ca="1" si="122"/>
        <v>d:t</v>
      </c>
      <c r="P856" t="str">
        <f t="shared" ca="1" si="123"/>
        <v>d9:t9</v>
      </c>
    </row>
    <row r="857" spans="1:16">
      <c r="A857" t="str">
        <f t="shared" si="118"/>
        <v>11</v>
      </c>
      <c r="B857" t="str">
        <f t="shared" ca="1" si="119"/>
        <v>PU</v>
      </c>
      <c r="C857" t="s">
        <v>161</v>
      </c>
      <c r="D857" t="s">
        <v>1297</v>
      </c>
      <c r="E857">
        <f t="shared" ca="1" si="120"/>
        <v>0</v>
      </c>
      <c r="H857" t="str">
        <f t="shared" ca="1" si="121"/>
        <v>'NEO PU'!</v>
      </c>
      <c r="I857">
        <f t="shared" ca="1" si="124"/>
        <v>0</v>
      </c>
      <c r="J857" t="str">
        <f t="shared" ca="1" si="117"/>
        <v>'NEO PU'!</v>
      </c>
      <c r="K857">
        <f t="shared" ca="1" si="117"/>
        <v>0</v>
      </c>
      <c r="L857">
        <f t="shared" ca="1" si="117"/>
        <v>0</v>
      </c>
      <c r="M857">
        <f t="shared" ca="1" si="117"/>
        <v>0</v>
      </c>
      <c r="N857">
        <f t="shared" ca="1" si="117"/>
        <v>0</v>
      </c>
      <c r="O857" t="str">
        <f t="shared" ca="1" si="122"/>
        <v>d:t</v>
      </c>
      <c r="P857" t="str">
        <f t="shared" ca="1" si="123"/>
        <v>d9:t9</v>
      </c>
    </row>
    <row r="858" spans="1:16">
      <c r="A858" t="str">
        <f t="shared" si="118"/>
        <v>12</v>
      </c>
      <c r="B858" t="str">
        <f t="shared" ca="1" si="119"/>
        <v>PU</v>
      </c>
      <c r="C858" t="s">
        <v>161</v>
      </c>
      <c r="D858" t="s">
        <v>1298</v>
      </c>
      <c r="E858">
        <f t="shared" ca="1" si="120"/>
        <v>0</v>
      </c>
      <c r="H858" t="str">
        <f t="shared" ca="1" si="121"/>
        <v>'NEO PU'!</v>
      </c>
      <c r="I858">
        <f t="shared" ca="1" si="124"/>
        <v>0</v>
      </c>
      <c r="J858" t="str">
        <f t="shared" ca="1" si="117"/>
        <v>'NEO PU'!</v>
      </c>
      <c r="K858">
        <f t="shared" ca="1" si="117"/>
        <v>0</v>
      </c>
      <c r="L858">
        <f t="shared" ca="1" si="117"/>
        <v>0</v>
      </c>
      <c r="M858">
        <f t="shared" ca="1" si="117"/>
        <v>0</v>
      </c>
      <c r="N858">
        <f t="shared" ca="1" si="117"/>
        <v>0</v>
      </c>
      <c r="O858" t="str">
        <f t="shared" ca="1" si="122"/>
        <v>d:t</v>
      </c>
      <c r="P858" t="str">
        <f t="shared" ca="1" si="123"/>
        <v>d9:t9</v>
      </c>
    </row>
    <row r="859" spans="1:16">
      <c r="A859" t="str">
        <f t="shared" si="118"/>
        <v>14</v>
      </c>
      <c r="B859" t="str">
        <f t="shared" ca="1" si="119"/>
        <v>PU</v>
      </c>
      <c r="C859" t="s">
        <v>161</v>
      </c>
      <c r="D859" t="s">
        <v>1299</v>
      </c>
      <c r="E859">
        <f t="shared" ca="1" si="120"/>
        <v>0</v>
      </c>
      <c r="H859" t="str">
        <f t="shared" ca="1" si="121"/>
        <v>'NEO PU'!</v>
      </c>
      <c r="I859">
        <f t="shared" ca="1" si="124"/>
        <v>0</v>
      </c>
      <c r="J859" t="str">
        <f t="shared" ca="1" si="117"/>
        <v>'NEO PU'!</v>
      </c>
      <c r="K859">
        <f t="shared" ca="1" si="117"/>
        <v>0</v>
      </c>
      <c r="L859">
        <f t="shared" ca="1" si="117"/>
        <v>0</v>
      </c>
      <c r="M859">
        <f t="shared" ca="1" si="117"/>
        <v>0</v>
      </c>
      <c r="N859">
        <f t="shared" ca="1" si="117"/>
        <v>0</v>
      </c>
      <c r="O859" t="str">
        <f t="shared" ca="1" si="122"/>
        <v>d:t</v>
      </c>
      <c r="P859" t="str">
        <f t="shared" ca="1" si="123"/>
        <v>d9:t9</v>
      </c>
    </row>
    <row r="860" spans="1:16">
      <c r="A860" t="str">
        <f t="shared" si="118"/>
        <v>01</v>
      </c>
      <c r="B860" t="str">
        <f t="shared" ca="1" si="119"/>
        <v>PU</v>
      </c>
      <c r="C860" t="s">
        <v>162</v>
      </c>
      <c r="D860" t="s">
        <v>1300</v>
      </c>
      <c r="E860">
        <f t="shared" ca="1" si="120"/>
        <v>0</v>
      </c>
      <c r="H860" t="str">
        <f t="shared" ca="1" si="121"/>
        <v>'NEO PU'!</v>
      </c>
      <c r="I860">
        <f t="shared" ca="1" si="124"/>
        <v>0</v>
      </c>
      <c r="J860" t="str">
        <f t="shared" ca="1" si="117"/>
        <v>'NEO PU'!</v>
      </c>
      <c r="K860">
        <f t="shared" ca="1" si="117"/>
        <v>0</v>
      </c>
      <c r="L860">
        <f t="shared" ca="1" si="117"/>
        <v>0</v>
      </c>
      <c r="M860">
        <f t="shared" ca="1" si="117"/>
        <v>0</v>
      </c>
      <c r="N860">
        <f t="shared" ca="1" si="117"/>
        <v>0</v>
      </c>
      <c r="O860" t="str">
        <f t="shared" ca="1" si="122"/>
        <v>d:t</v>
      </c>
      <c r="P860" t="str">
        <f t="shared" ca="1" si="123"/>
        <v>d9:t9</v>
      </c>
    </row>
    <row r="861" spans="1:16">
      <c r="A861" t="str">
        <f t="shared" si="118"/>
        <v>02</v>
      </c>
      <c r="B861" t="str">
        <f t="shared" ca="1" si="119"/>
        <v>PU</v>
      </c>
      <c r="C861" t="s">
        <v>162</v>
      </c>
      <c r="D861" t="s">
        <v>1301</v>
      </c>
      <c r="E861">
        <f t="shared" ca="1" si="120"/>
        <v>0</v>
      </c>
      <c r="H861" t="str">
        <f t="shared" ca="1" si="121"/>
        <v>'NEO PU'!</v>
      </c>
      <c r="I861">
        <f t="shared" ca="1" si="124"/>
        <v>0</v>
      </c>
      <c r="J861" t="str">
        <f t="shared" ca="1" si="117"/>
        <v>'NEO PU'!</v>
      </c>
      <c r="K861">
        <f t="shared" ca="1" si="117"/>
        <v>0</v>
      </c>
      <c r="L861">
        <f t="shared" ca="1" si="117"/>
        <v>0</v>
      </c>
      <c r="M861">
        <f t="shared" ca="1" si="117"/>
        <v>0</v>
      </c>
      <c r="N861">
        <f t="shared" ca="1" si="117"/>
        <v>0</v>
      </c>
      <c r="O861" t="str">
        <f t="shared" ca="1" si="122"/>
        <v>d:t</v>
      </c>
      <c r="P861" t="str">
        <f t="shared" ca="1" si="123"/>
        <v>d9:t9</v>
      </c>
    </row>
    <row r="862" spans="1:16">
      <c r="A862" t="str">
        <f t="shared" si="118"/>
        <v>03</v>
      </c>
      <c r="B862" t="str">
        <f t="shared" ca="1" si="119"/>
        <v>PU</v>
      </c>
      <c r="C862" t="s">
        <v>162</v>
      </c>
      <c r="D862" t="s">
        <v>1302</v>
      </c>
      <c r="E862">
        <f t="shared" ca="1" si="120"/>
        <v>0</v>
      </c>
      <c r="H862" t="str">
        <f t="shared" ca="1" si="121"/>
        <v>'NEO PU'!</v>
      </c>
      <c r="I862">
        <f t="shared" ca="1" si="124"/>
        <v>0</v>
      </c>
      <c r="J862" t="str">
        <f t="shared" ca="1" si="117"/>
        <v>'NEO PU'!</v>
      </c>
      <c r="K862">
        <f t="shared" ca="1" si="117"/>
        <v>0</v>
      </c>
      <c r="L862">
        <f t="shared" ca="1" si="117"/>
        <v>0</v>
      </c>
      <c r="M862">
        <f t="shared" ca="1" si="117"/>
        <v>0</v>
      </c>
      <c r="N862">
        <f t="shared" ca="1" si="117"/>
        <v>0</v>
      </c>
      <c r="O862" t="str">
        <f t="shared" ca="1" si="122"/>
        <v>d:t</v>
      </c>
      <c r="P862" t="str">
        <f t="shared" ca="1" si="123"/>
        <v>d9:t9</v>
      </c>
    </row>
    <row r="863" spans="1:16">
      <c r="A863" t="str">
        <f t="shared" si="118"/>
        <v>04</v>
      </c>
      <c r="B863" t="str">
        <f t="shared" ca="1" si="119"/>
        <v>PU</v>
      </c>
      <c r="C863" t="s">
        <v>162</v>
      </c>
      <c r="D863" t="s">
        <v>1303</v>
      </c>
      <c r="E863">
        <f t="shared" ca="1" si="120"/>
        <v>0</v>
      </c>
      <c r="H863" t="str">
        <f t="shared" ca="1" si="121"/>
        <v>'NEO PU'!</v>
      </c>
      <c r="I863">
        <f t="shared" ca="1" si="124"/>
        <v>0</v>
      </c>
      <c r="J863" t="str">
        <f t="shared" ca="1" si="117"/>
        <v>'NEO PU'!</v>
      </c>
      <c r="K863">
        <f t="shared" ca="1" si="117"/>
        <v>0</v>
      </c>
      <c r="L863">
        <f t="shared" ca="1" si="117"/>
        <v>0</v>
      </c>
      <c r="M863">
        <f t="shared" ca="1" si="117"/>
        <v>0</v>
      </c>
      <c r="N863">
        <f t="shared" ca="1" si="117"/>
        <v>0</v>
      </c>
      <c r="O863" t="str">
        <f t="shared" ca="1" si="122"/>
        <v>d:t</v>
      </c>
      <c r="P863" t="str">
        <f t="shared" ca="1" si="123"/>
        <v>d9:t9</v>
      </c>
    </row>
    <row r="864" spans="1:16">
      <c r="A864" t="str">
        <f t="shared" si="118"/>
        <v>05</v>
      </c>
      <c r="B864" t="str">
        <f t="shared" ca="1" si="119"/>
        <v>PU</v>
      </c>
      <c r="C864" t="s">
        <v>162</v>
      </c>
      <c r="D864" t="s">
        <v>1304</v>
      </c>
      <c r="E864">
        <f t="shared" ca="1" si="120"/>
        <v>0</v>
      </c>
      <c r="H864" t="str">
        <f t="shared" ca="1" si="121"/>
        <v>'NEO PU'!</v>
      </c>
      <c r="I864">
        <f t="shared" ca="1" si="124"/>
        <v>0</v>
      </c>
      <c r="J864" t="str">
        <f t="shared" ca="1" si="117"/>
        <v>'NEO PU'!</v>
      </c>
      <c r="K864">
        <f t="shared" ca="1" si="117"/>
        <v>0</v>
      </c>
      <c r="L864">
        <f t="shared" ca="1" si="117"/>
        <v>0</v>
      </c>
      <c r="M864">
        <f t="shared" ca="1" si="117"/>
        <v>0</v>
      </c>
      <c r="N864">
        <f t="shared" ca="1" si="117"/>
        <v>0</v>
      </c>
      <c r="O864" t="str">
        <f t="shared" ca="1" si="122"/>
        <v>d:t</v>
      </c>
      <c r="P864" t="str">
        <f t="shared" ca="1" si="123"/>
        <v>d9:t9</v>
      </c>
    </row>
    <row r="865" spans="1:16">
      <c r="A865" t="str">
        <f t="shared" si="118"/>
        <v>06</v>
      </c>
      <c r="B865" t="str">
        <f t="shared" ca="1" si="119"/>
        <v>PU</v>
      </c>
      <c r="C865" t="s">
        <v>162</v>
      </c>
      <c r="D865" t="s">
        <v>1305</v>
      </c>
      <c r="E865">
        <f t="shared" ca="1" si="120"/>
        <v>0</v>
      </c>
      <c r="H865" t="str">
        <f t="shared" ca="1" si="121"/>
        <v>'NEO PU'!</v>
      </c>
      <c r="I865">
        <f t="shared" ca="1" si="124"/>
        <v>0</v>
      </c>
      <c r="J865" t="str">
        <f t="shared" ca="1" si="117"/>
        <v>'NEO PU'!</v>
      </c>
      <c r="K865">
        <f t="shared" ca="1" si="117"/>
        <v>0</v>
      </c>
      <c r="L865">
        <f t="shared" ca="1" si="117"/>
        <v>0</v>
      </c>
      <c r="M865">
        <f t="shared" ca="1" si="117"/>
        <v>0</v>
      </c>
      <c r="N865">
        <f t="shared" ca="1" si="117"/>
        <v>0</v>
      </c>
      <c r="O865" t="str">
        <f t="shared" ca="1" si="122"/>
        <v>d:t</v>
      </c>
      <c r="P865" t="str">
        <f t="shared" ca="1" si="123"/>
        <v>d9:t9</v>
      </c>
    </row>
    <row r="866" spans="1:16">
      <c r="A866" t="str">
        <f t="shared" si="118"/>
        <v>09</v>
      </c>
      <c r="B866" t="str">
        <f t="shared" ca="1" si="119"/>
        <v>PU</v>
      </c>
      <c r="C866" t="s">
        <v>162</v>
      </c>
      <c r="D866" t="s">
        <v>1306</v>
      </c>
      <c r="E866">
        <f t="shared" ca="1" si="120"/>
        <v>0</v>
      </c>
      <c r="H866" t="str">
        <f t="shared" ca="1" si="121"/>
        <v>'NEO PU'!</v>
      </c>
      <c r="I866">
        <f t="shared" ca="1" si="124"/>
        <v>0</v>
      </c>
      <c r="J866" t="str">
        <f t="shared" ca="1" si="117"/>
        <v>'NEO PU'!</v>
      </c>
      <c r="K866">
        <f t="shared" ca="1" si="117"/>
        <v>0</v>
      </c>
      <c r="L866">
        <f t="shared" ca="1" si="117"/>
        <v>0</v>
      </c>
      <c r="M866">
        <f t="shared" ca="1" si="117"/>
        <v>0</v>
      </c>
      <c r="N866">
        <f t="shared" ca="1" si="117"/>
        <v>0</v>
      </c>
      <c r="O866" t="str">
        <f t="shared" ca="1" si="122"/>
        <v>d:t</v>
      </c>
      <c r="P866" t="str">
        <f t="shared" ca="1" si="123"/>
        <v>d9:t9</v>
      </c>
    </row>
    <row r="867" spans="1:16">
      <c r="A867" t="str">
        <f t="shared" si="118"/>
        <v>11</v>
      </c>
      <c r="B867" t="str">
        <f t="shared" ca="1" si="119"/>
        <v>PU</v>
      </c>
      <c r="C867" t="s">
        <v>162</v>
      </c>
      <c r="D867" t="s">
        <v>1307</v>
      </c>
      <c r="E867">
        <f t="shared" ca="1" si="120"/>
        <v>0</v>
      </c>
      <c r="H867" t="str">
        <f t="shared" ca="1" si="121"/>
        <v>'NEO PU'!</v>
      </c>
      <c r="I867">
        <f t="shared" ca="1" si="124"/>
        <v>0</v>
      </c>
      <c r="J867" t="str">
        <f t="shared" ca="1" si="117"/>
        <v>'NEO PU'!</v>
      </c>
      <c r="K867">
        <f t="shared" ca="1" si="117"/>
        <v>0</v>
      </c>
      <c r="L867">
        <f t="shared" ca="1" si="117"/>
        <v>0</v>
      </c>
      <c r="M867">
        <f t="shared" ca="1" si="117"/>
        <v>0</v>
      </c>
      <c r="N867">
        <f t="shared" ca="1" si="117"/>
        <v>0</v>
      </c>
      <c r="O867" t="str">
        <f t="shared" ca="1" si="122"/>
        <v>d:t</v>
      </c>
      <c r="P867" t="str">
        <f t="shared" ca="1" si="123"/>
        <v>d9:t9</v>
      </c>
    </row>
    <row r="868" spans="1:16">
      <c r="A868" t="str">
        <f t="shared" si="118"/>
        <v>12</v>
      </c>
      <c r="B868" t="str">
        <f t="shared" ca="1" si="119"/>
        <v>PU</v>
      </c>
      <c r="C868" t="s">
        <v>162</v>
      </c>
      <c r="D868" t="s">
        <v>1308</v>
      </c>
      <c r="E868">
        <f t="shared" ca="1" si="120"/>
        <v>0</v>
      </c>
      <c r="H868" t="str">
        <f t="shared" ca="1" si="121"/>
        <v>'NEO PU'!</v>
      </c>
      <c r="I868">
        <f t="shared" ca="1" si="124"/>
        <v>0</v>
      </c>
      <c r="J868" t="str">
        <f t="shared" ca="1" si="117"/>
        <v>'NEO PU'!</v>
      </c>
      <c r="K868">
        <f t="shared" ca="1" si="117"/>
        <v>0</v>
      </c>
      <c r="L868">
        <f t="shared" ca="1" si="117"/>
        <v>0</v>
      </c>
      <c r="M868">
        <f t="shared" ca="1" si="117"/>
        <v>0</v>
      </c>
      <c r="N868">
        <f t="shared" ca="1" si="117"/>
        <v>0</v>
      </c>
      <c r="O868" t="str">
        <f t="shared" ca="1" si="122"/>
        <v>d:t</v>
      </c>
      <c r="P868" t="str">
        <f t="shared" ca="1" si="123"/>
        <v>d9:t9</v>
      </c>
    </row>
    <row r="869" spans="1:16">
      <c r="A869" t="str">
        <f t="shared" si="118"/>
        <v>14</v>
      </c>
      <c r="B869" t="str">
        <f t="shared" ca="1" si="119"/>
        <v>PU</v>
      </c>
      <c r="C869" t="s">
        <v>162</v>
      </c>
      <c r="D869" t="s">
        <v>1309</v>
      </c>
      <c r="E869">
        <f t="shared" ca="1" si="120"/>
        <v>0</v>
      </c>
      <c r="H869" t="str">
        <f t="shared" ca="1" si="121"/>
        <v>'NEO PU'!</v>
      </c>
      <c r="I869">
        <f t="shared" ca="1" si="124"/>
        <v>0</v>
      </c>
      <c r="J869" t="str">
        <f t="shared" ca="1" si="117"/>
        <v>'NEO PU'!</v>
      </c>
      <c r="K869">
        <f t="shared" ca="1" si="117"/>
        <v>0</v>
      </c>
      <c r="L869">
        <f t="shared" ca="1" si="117"/>
        <v>0</v>
      </c>
      <c r="M869">
        <f t="shared" ca="1" si="117"/>
        <v>0</v>
      </c>
      <c r="N869">
        <f t="shared" ca="1" si="117"/>
        <v>0</v>
      </c>
      <c r="O869" t="str">
        <f t="shared" ca="1" si="122"/>
        <v>d:t</v>
      </c>
      <c r="P869" t="str">
        <f t="shared" ca="1" si="123"/>
        <v>d9:t9</v>
      </c>
    </row>
    <row r="870" spans="1:16">
      <c r="A870" t="str">
        <f t="shared" si="118"/>
        <v>01</v>
      </c>
      <c r="B870" t="str">
        <f t="shared" ca="1" si="119"/>
        <v>PU</v>
      </c>
      <c r="C870" t="s">
        <v>163</v>
      </c>
      <c r="D870" t="s">
        <v>1310</v>
      </c>
      <c r="E870">
        <f t="shared" ca="1" si="120"/>
        <v>0</v>
      </c>
      <c r="H870" t="str">
        <f t="shared" ca="1" si="121"/>
        <v>'NEO PU'!</v>
      </c>
      <c r="I870">
        <f t="shared" ca="1" si="124"/>
        <v>0</v>
      </c>
      <c r="J870" t="str">
        <f t="shared" ca="1" si="117"/>
        <v>'NEO PU'!</v>
      </c>
      <c r="K870">
        <f t="shared" ca="1" si="117"/>
        <v>0</v>
      </c>
      <c r="L870">
        <f t="shared" ca="1" si="117"/>
        <v>0</v>
      </c>
      <c r="M870">
        <f t="shared" ca="1" si="117"/>
        <v>0</v>
      </c>
      <c r="N870">
        <f t="shared" ca="1" si="117"/>
        <v>0</v>
      </c>
      <c r="O870" t="str">
        <f t="shared" ca="1" si="122"/>
        <v>d:t</v>
      </c>
      <c r="P870" t="str">
        <f t="shared" ca="1" si="123"/>
        <v>d9:t9</v>
      </c>
    </row>
    <row r="871" spans="1:16">
      <c r="A871" t="str">
        <f t="shared" si="118"/>
        <v>02</v>
      </c>
      <c r="B871" t="str">
        <f t="shared" ca="1" si="119"/>
        <v>PU</v>
      </c>
      <c r="C871" t="s">
        <v>163</v>
      </c>
      <c r="D871" t="s">
        <v>1311</v>
      </c>
      <c r="E871">
        <f t="shared" ca="1" si="120"/>
        <v>0</v>
      </c>
      <c r="H871" t="str">
        <f t="shared" ca="1" si="121"/>
        <v>'NEO PU'!</v>
      </c>
      <c r="I871">
        <f t="shared" ca="1" si="124"/>
        <v>0</v>
      </c>
      <c r="J871" t="str">
        <f t="shared" ca="1" si="117"/>
        <v>'NEO PU'!</v>
      </c>
      <c r="K871">
        <f t="shared" ca="1" si="117"/>
        <v>0</v>
      </c>
      <c r="L871">
        <f t="shared" ca="1" si="117"/>
        <v>0</v>
      </c>
      <c r="M871">
        <f t="shared" ca="1" si="117"/>
        <v>0</v>
      </c>
      <c r="N871">
        <f t="shared" ca="1" si="117"/>
        <v>0</v>
      </c>
      <c r="O871" t="str">
        <f t="shared" ca="1" si="122"/>
        <v>d:t</v>
      </c>
      <c r="P871" t="str">
        <f t="shared" ca="1" si="123"/>
        <v>d9:t9</v>
      </c>
    </row>
    <row r="872" spans="1:16">
      <c r="A872" t="str">
        <f t="shared" si="118"/>
        <v>03</v>
      </c>
      <c r="B872" t="str">
        <f t="shared" ca="1" si="119"/>
        <v>PU</v>
      </c>
      <c r="C872" t="s">
        <v>163</v>
      </c>
      <c r="D872" t="s">
        <v>1312</v>
      </c>
      <c r="E872">
        <f t="shared" ca="1" si="120"/>
        <v>0</v>
      </c>
      <c r="H872" t="str">
        <f t="shared" ca="1" si="121"/>
        <v>'NEO PU'!</v>
      </c>
      <c r="I872">
        <f t="shared" ca="1" si="124"/>
        <v>0</v>
      </c>
      <c r="J872" t="str">
        <f t="shared" ca="1" si="117"/>
        <v>'NEO PU'!</v>
      </c>
      <c r="K872">
        <f t="shared" ca="1" si="117"/>
        <v>0</v>
      </c>
      <c r="L872">
        <f t="shared" ca="1" si="117"/>
        <v>0</v>
      </c>
      <c r="M872">
        <f t="shared" ca="1" si="117"/>
        <v>0</v>
      </c>
      <c r="N872">
        <f t="shared" ca="1" si="117"/>
        <v>0</v>
      </c>
      <c r="O872" t="str">
        <f t="shared" ca="1" si="122"/>
        <v>d:t</v>
      </c>
      <c r="P872" t="str">
        <f t="shared" ca="1" si="123"/>
        <v>d9:t9</v>
      </c>
    </row>
    <row r="873" spans="1:16">
      <c r="A873" t="str">
        <f t="shared" si="118"/>
        <v>04</v>
      </c>
      <c r="B873" t="str">
        <f t="shared" ca="1" si="119"/>
        <v>PU</v>
      </c>
      <c r="C873" t="s">
        <v>163</v>
      </c>
      <c r="D873" t="s">
        <v>1313</v>
      </c>
      <c r="E873">
        <f t="shared" ca="1" si="120"/>
        <v>0</v>
      </c>
      <c r="H873" t="str">
        <f t="shared" ca="1" si="121"/>
        <v>'NEO PU'!</v>
      </c>
      <c r="I873">
        <f t="shared" ca="1" si="124"/>
        <v>0</v>
      </c>
      <c r="J873" t="str">
        <f t="shared" ca="1" si="117"/>
        <v>'NEO PU'!</v>
      </c>
      <c r="K873">
        <f t="shared" ca="1" si="117"/>
        <v>0</v>
      </c>
      <c r="L873">
        <f t="shared" ca="1" si="117"/>
        <v>0</v>
      </c>
      <c r="M873">
        <f t="shared" ca="1" si="117"/>
        <v>0</v>
      </c>
      <c r="N873">
        <f t="shared" ca="1" si="117"/>
        <v>0</v>
      </c>
      <c r="O873" t="str">
        <f t="shared" ca="1" si="122"/>
        <v>d:t</v>
      </c>
      <c r="P873" t="str">
        <f t="shared" ca="1" si="123"/>
        <v>d9:t9</v>
      </c>
    </row>
    <row r="874" spans="1:16">
      <c r="A874" t="str">
        <f t="shared" si="118"/>
        <v>05</v>
      </c>
      <c r="B874" t="str">
        <f t="shared" ca="1" si="119"/>
        <v>PU</v>
      </c>
      <c r="C874" t="s">
        <v>163</v>
      </c>
      <c r="D874" t="s">
        <v>1314</v>
      </c>
      <c r="E874">
        <f t="shared" ca="1" si="120"/>
        <v>0</v>
      </c>
      <c r="H874" t="str">
        <f t="shared" ca="1" si="121"/>
        <v>'NEO PU'!</v>
      </c>
      <c r="I874">
        <f t="shared" ca="1" si="124"/>
        <v>0</v>
      </c>
      <c r="J874" t="str">
        <f t="shared" ca="1" si="117"/>
        <v>'NEO PU'!</v>
      </c>
      <c r="K874">
        <f t="shared" ca="1" si="117"/>
        <v>0</v>
      </c>
      <c r="L874">
        <f t="shared" ca="1" si="117"/>
        <v>0</v>
      </c>
      <c r="M874">
        <f t="shared" ca="1" si="117"/>
        <v>0</v>
      </c>
      <c r="N874">
        <f t="shared" ca="1" si="117"/>
        <v>0</v>
      </c>
      <c r="O874" t="str">
        <f t="shared" ca="1" si="122"/>
        <v>d:t</v>
      </c>
      <c r="P874" t="str">
        <f t="shared" ca="1" si="123"/>
        <v>d9:t9</v>
      </c>
    </row>
    <row r="875" spans="1:16">
      <c r="A875" t="str">
        <f t="shared" si="118"/>
        <v>06</v>
      </c>
      <c r="B875" t="str">
        <f t="shared" ca="1" si="119"/>
        <v>PU</v>
      </c>
      <c r="C875" t="s">
        <v>163</v>
      </c>
      <c r="D875" t="s">
        <v>1315</v>
      </c>
      <c r="E875">
        <f t="shared" ca="1" si="120"/>
        <v>0</v>
      </c>
      <c r="H875" t="str">
        <f t="shared" ca="1" si="121"/>
        <v>'NEO PU'!</v>
      </c>
      <c r="I875">
        <f t="shared" ca="1" si="124"/>
        <v>0</v>
      </c>
      <c r="J875" t="str">
        <f t="shared" ca="1" si="117"/>
        <v>'NEO PU'!</v>
      </c>
      <c r="K875">
        <f t="shared" ca="1" si="117"/>
        <v>0</v>
      </c>
      <c r="L875">
        <f t="shared" ca="1" si="117"/>
        <v>0</v>
      </c>
      <c r="M875">
        <f t="shared" ca="1" si="117"/>
        <v>0</v>
      </c>
      <c r="N875">
        <f t="shared" ca="1" si="117"/>
        <v>0</v>
      </c>
      <c r="O875" t="str">
        <f t="shared" ca="1" si="122"/>
        <v>d:t</v>
      </c>
      <c r="P875" t="str">
        <f t="shared" ca="1" si="123"/>
        <v>d9:t9</v>
      </c>
    </row>
    <row r="876" spans="1:16">
      <c r="A876" t="str">
        <f t="shared" si="118"/>
        <v>09</v>
      </c>
      <c r="B876" t="str">
        <f t="shared" ca="1" si="119"/>
        <v>PU</v>
      </c>
      <c r="C876" t="s">
        <v>163</v>
      </c>
      <c r="D876" t="s">
        <v>1316</v>
      </c>
      <c r="E876">
        <f t="shared" ca="1" si="120"/>
        <v>0</v>
      </c>
      <c r="H876" t="str">
        <f t="shared" ca="1" si="121"/>
        <v>'NEO PU'!</v>
      </c>
      <c r="I876">
        <f t="shared" ca="1" si="124"/>
        <v>0</v>
      </c>
      <c r="J876" t="str">
        <f t="shared" ca="1" si="117"/>
        <v>'NEO PU'!</v>
      </c>
      <c r="K876">
        <f t="shared" ca="1" si="117"/>
        <v>0</v>
      </c>
      <c r="L876">
        <f t="shared" ca="1" si="117"/>
        <v>0</v>
      </c>
      <c r="M876">
        <f t="shared" ca="1" si="117"/>
        <v>0</v>
      </c>
      <c r="N876">
        <f t="shared" ca="1" si="117"/>
        <v>0</v>
      </c>
      <c r="O876" t="str">
        <f t="shared" ca="1" si="122"/>
        <v>d:t</v>
      </c>
      <c r="P876" t="str">
        <f t="shared" ca="1" si="123"/>
        <v>d9:t9</v>
      </c>
    </row>
    <row r="877" spans="1:16">
      <c r="A877" t="str">
        <f t="shared" si="118"/>
        <v>11</v>
      </c>
      <c r="B877" t="str">
        <f t="shared" ca="1" si="119"/>
        <v>PU</v>
      </c>
      <c r="C877" t="s">
        <v>163</v>
      </c>
      <c r="D877" t="s">
        <v>1317</v>
      </c>
      <c r="E877">
        <f t="shared" ca="1" si="120"/>
        <v>0</v>
      </c>
      <c r="H877" t="str">
        <f t="shared" ca="1" si="121"/>
        <v>'NEO PU'!</v>
      </c>
      <c r="I877">
        <f t="shared" ca="1" si="124"/>
        <v>0</v>
      </c>
      <c r="J877" t="str">
        <f t="shared" ca="1" si="117"/>
        <v>'NEO PU'!</v>
      </c>
      <c r="K877">
        <f t="shared" ca="1" si="117"/>
        <v>0</v>
      </c>
      <c r="L877">
        <f t="shared" ca="1" si="117"/>
        <v>0</v>
      </c>
      <c r="M877">
        <f t="shared" ca="1" si="117"/>
        <v>0</v>
      </c>
      <c r="N877">
        <f t="shared" ca="1" si="117"/>
        <v>0</v>
      </c>
      <c r="O877" t="str">
        <f t="shared" ca="1" si="122"/>
        <v>d:t</v>
      </c>
      <c r="P877" t="str">
        <f t="shared" ca="1" si="123"/>
        <v>d9:t9</v>
      </c>
    </row>
    <row r="878" spans="1:16">
      <c r="A878" t="str">
        <f t="shared" si="118"/>
        <v>12</v>
      </c>
      <c r="B878" t="str">
        <f t="shared" ca="1" si="119"/>
        <v>PU</v>
      </c>
      <c r="C878" t="s">
        <v>163</v>
      </c>
      <c r="D878" t="s">
        <v>1318</v>
      </c>
      <c r="E878">
        <f t="shared" ca="1" si="120"/>
        <v>0</v>
      </c>
      <c r="H878" t="str">
        <f t="shared" ca="1" si="121"/>
        <v>'NEO PU'!</v>
      </c>
      <c r="I878">
        <f t="shared" ca="1" si="124"/>
        <v>0</v>
      </c>
      <c r="J878" t="str">
        <f t="shared" ca="1" si="117"/>
        <v>'NEO PU'!</v>
      </c>
      <c r="K878">
        <f t="shared" ca="1" si="117"/>
        <v>0</v>
      </c>
      <c r="L878">
        <f t="shared" ca="1" si="117"/>
        <v>0</v>
      </c>
      <c r="M878">
        <f t="shared" ca="1" si="117"/>
        <v>0</v>
      </c>
      <c r="N878">
        <f t="shared" ca="1" si="117"/>
        <v>0</v>
      </c>
      <c r="O878" t="str">
        <f t="shared" ca="1" si="122"/>
        <v>d:t</v>
      </c>
      <c r="P878" t="str">
        <f t="shared" ca="1" si="123"/>
        <v>d9:t9</v>
      </c>
    </row>
    <row r="879" spans="1:16">
      <c r="A879" t="str">
        <f t="shared" si="118"/>
        <v>14</v>
      </c>
      <c r="B879" t="str">
        <f t="shared" ca="1" si="119"/>
        <v>PU</v>
      </c>
      <c r="C879" t="s">
        <v>163</v>
      </c>
      <c r="D879" t="s">
        <v>1319</v>
      </c>
      <c r="E879">
        <f t="shared" ca="1" si="120"/>
        <v>0</v>
      </c>
      <c r="H879" t="str">
        <f t="shared" ca="1" si="121"/>
        <v>'NEO PU'!</v>
      </c>
      <c r="I879">
        <f t="shared" ca="1" si="124"/>
        <v>0</v>
      </c>
      <c r="J879" t="str">
        <f t="shared" ca="1" si="117"/>
        <v>'NEO PU'!</v>
      </c>
      <c r="K879">
        <f t="shared" ca="1" si="117"/>
        <v>0</v>
      </c>
      <c r="L879">
        <f t="shared" ca="1" si="117"/>
        <v>0</v>
      </c>
      <c r="M879">
        <f t="shared" ca="1" si="117"/>
        <v>0</v>
      </c>
      <c r="N879">
        <f t="shared" ca="1" si="117"/>
        <v>0</v>
      </c>
      <c r="O879" t="str">
        <f t="shared" ca="1" si="122"/>
        <v>d:t</v>
      </c>
      <c r="P879" t="str">
        <f t="shared" ca="1" si="123"/>
        <v>d9:t9</v>
      </c>
    </row>
    <row r="880" spans="1:16">
      <c r="A880" t="str">
        <f t="shared" si="118"/>
        <v>01</v>
      </c>
      <c r="B880" t="str">
        <f t="shared" ca="1" si="119"/>
        <v>PU</v>
      </c>
      <c r="C880" t="s">
        <v>164</v>
      </c>
      <c r="D880" t="s">
        <v>1320</v>
      </c>
      <c r="E880">
        <f t="shared" ca="1" si="120"/>
        <v>0</v>
      </c>
      <c r="H880" t="str">
        <f t="shared" ca="1" si="121"/>
        <v>'NEO PU'!</v>
      </c>
      <c r="I880">
        <f t="shared" ca="1" si="124"/>
        <v>0</v>
      </c>
      <c r="J880" t="str">
        <f t="shared" ca="1" si="117"/>
        <v>'NEO PU'!</v>
      </c>
      <c r="K880">
        <f t="shared" ca="1" si="117"/>
        <v>0</v>
      </c>
      <c r="L880">
        <f t="shared" ca="1" si="117"/>
        <v>0</v>
      </c>
      <c r="M880">
        <f t="shared" ca="1" si="117"/>
        <v>0</v>
      </c>
      <c r="N880">
        <f t="shared" ca="1" si="117"/>
        <v>0</v>
      </c>
      <c r="O880" t="str">
        <f t="shared" ca="1" si="122"/>
        <v>d:t</v>
      </c>
      <c r="P880" t="str">
        <f t="shared" ca="1" si="123"/>
        <v>d9:t9</v>
      </c>
    </row>
    <row r="881" spans="1:16">
      <c r="A881" t="str">
        <f t="shared" si="118"/>
        <v>02</v>
      </c>
      <c r="B881" t="str">
        <f t="shared" ca="1" si="119"/>
        <v>PU</v>
      </c>
      <c r="C881" t="s">
        <v>164</v>
      </c>
      <c r="D881" t="s">
        <v>1321</v>
      </c>
      <c r="E881">
        <f t="shared" ca="1" si="120"/>
        <v>0</v>
      </c>
      <c r="H881" t="str">
        <f t="shared" ca="1" si="121"/>
        <v>'NEO PU'!</v>
      </c>
      <c r="I881">
        <f t="shared" ca="1" si="124"/>
        <v>0</v>
      </c>
      <c r="J881" t="str">
        <f t="shared" ca="1" si="117"/>
        <v>'NEO PU'!</v>
      </c>
      <c r="K881">
        <f t="shared" ca="1" si="117"/>
        <v>0</v>
      </c>
      <c r="L881">
        <f t="shared" ca="1" si="117"/>
        <v>0</v>
      </c>
      <c r="M881">
        <f t="shared" ca="1" si="117"/>
        <v>0</v>
      </c>
      <c r="N881">
        <f t="shared" ca="1" si="117"/>
        <v>0</v>
      </c>
      <c r="O881" t="str">
        <f t="shared" ca="1" si="122"/>
        <v>d:t</v>
      </c>
      <c r="P881" t="str">
        <f t="shared" ca="1" si="123"/>
        <v>d9:t9</v>
      </c>
    </row>
    <row r="882" spans="1:16">
      <c r="A882" t="str">
        <f t="shared" si="118"/>
        <v>03</v>
      </c>
      <c r="B882" t="str">
        <f t="shared" ca="1" si="119"/>
        <v>PU</v>
      </c>
      <c r="C882" t="s">
        <v>164</v>
      </c>
      <c r="D882" t="s">
        <v>1322</v>
      </c>
      <c r="E882">
        <f t="shared" ca="1" si="120"/>
        <v>0</v>
      </c>
      <c r="H882" t="str">
        <f t="shared" ca="1" si="121"/>
        <v>'NEO PU'!</v>
      </c>
      <c r="I882">
        <f t="shared" ca="1" si="124"/>
        <v>0</v>
      </c>
      <c r="J882" t="str">
        <f t="shared" ca="1" si="117"/>
        <v>'NEO PU'!</v>
      </c>
      <c r="K882">
        <f t="shared" ca="1" si="117"/>
        <v>0</v>
      </c>
      <c r="L882">
        <f t="shared" ca="1" si="117"/>
        <v>0</v>
      </c>
      <c r="M882">
        <f t="shared" ca="1" si="117"/>
        <v>0</v>
      </c>
      <c r="N882">
        <f t="shared" ca="1" si="117"/>
        <v>0</v>
      </c>
      <c r="O882" t="str">
        <f t="shared" ca="1" si="122"/>
        <v>d:t</v>
      </c>
      <c r="P882" t="str">
        <f t="shared" ca="1" si="123"/>
        <v>d9:t9</v>
      </c>
    </row>
    <row r="883" spans="1:16">
      <c r="A883" t="str">
        <f t="shared" si="118"/>
        <v>04</v>
      </c>
      <c r="B883" t="str">
        <f t="shared" ca="1" si="119"/>
        <v>PU</v>
      </c>
      <c r="C883" t="s">
        <v>164</v>
      </c>
      <c r="D883" t="s">
        <v>1323</v>
      </c>
      <c r="E883">
        <f t="shared" ca="1" si="120"/>
        <v>0</v>
      </c>
      <c r="H883" t="str">
        <f t="shared" ca="1" si="121"/>
        <v>'NEO PU'!</v>
      </c>
      <c r="I883">
        <f t="shared" ca="1" si="124"/>
        <v>0</v>
      </c>
      <c r="J883" t="str">
        <f t="shared" ca="1" si="117"/>
        <v>'NEO PU'!</v>
      </c>
      <c r="K883">
        <f t="shared" ca="1" si="117"/>
        <v>0</v>
      </c>
      <c r="L883">
        <f t="shared" ca="1" si="117"/>
        <v>0</v>
      </c>
      <c r="M883">
        <f t="shared" ca="1" si="117"/>
        <v>0</v>
      </c>
      <c r="N883">
        <f t="shared" ca="1" si="117"/>
        <v>0</v>
      </c>
      <c r="O883" t="str">
        <f t="shared" ca="1" si="122"/>
        <v>d:t</v>
      </c>
      <c r="P883" t="str">
        <f t="shared" ca="1" si="123"/>
        <v>d9:t9</v>
      </c>
    </row>
    <row r="884" spans="1:16">
      <c r="A884" t="str">
        <f t="shared" si="118"/>
        <v>05</v>
      </c>
      <c r="B884" t="str">
        <f t="shared" ca="1" si="119"/>
        <v>PU</v>
      </c>
      <c r="C884" t="s">
        <v>164</v>
      </c>
      <c r="D884" t="s">
        <v>1324</v>
      </c>
      <c r="E884">
        <f t="shared" ca="1" si="120"/>
        <v>0</v>
      </c>
      <c r="H884" t="str">
        <f t="shared" ca="1" si="121"/>
        <v>'NEO PU'!</v>
      </c>
      <c r="I884">
        <f t="shared" ca="1" si="124"/>
        <v>0</v>
      </c>
      <c r="J884" t="str">
        <f t="shared" ca="1" si="117"/>
        <v>'NEO PU'!</v>
      </c>
      <c r="K884">
        <f t="shared" ca="1" si="117"/>
        <v>0</v>
      </c>
      <c r="L884">
        <f t="shared" ca="1" si="117"/>
        <v>0</v>
      </c>
      <c r="M884">
        <f t="shared" ca="1" si="117"/>
        <v>0</v>
      </c>
      <c r="N884">
        <f t="shared" ca="1" si="117"/>
        <v>0</v>
      </c>
      <c r="O884" t="str">
        <f t="shared" ca="1" si="122"/>
        <v>d:t</v>
      </c>
      <c r="P884" t="str">
        <f t="shared" ca="1" si="123"/>
        <v>d9:t9</v>
      </c>
    </row>
    <row r="885" spans="1:16">
      <c r="A885" t="str">
        <f t="shared" si="118"/>
        <v>06</v>
      </c>
      <c r="B885" t="str">
        <f t="shared" ca="1" si="119"/>
        <v>PU</v>
      </c>
      <c r="C885" t="s">
        <v>164</v>
      </c>
      <c r="D885" t="s">
        <v>1325</v>
      </c>
      <c r="E885">
        <f t="shared" ca="1" si="120"/>
        <v>0</v>
      </c>
      <c r="H885" t="str">
        <f t="shared" ca="1" si="121"/>
        <v>'NEO PU'!</v>
      </c>
      <c r="I885">
        <f t="shared" ca="1" si="124"/>
        <v>0</v>
      </c>
      <c r="J885" t="str">
        <f t="shared" ca="1" si="117"/>
        <v>'NEO PU'!</v>
      </c>
      <c r="K885">
        <f t="shared" ca="1" si="117"/>
        <v>0</v>
      </c>
      <c r="L885">
        <f t="shared" ca="1" si="117"/>
        <v>0</v>
      </c>
      <c r="M885">
        <f t="shared" ca="1" si="117"/>
        <v>0</v>
      </c>
      <c r="N885">
        <f t="shared" ca="1" si="117"/>
        <v>0</v>
      </c>
      <c r="O885" t="str">
        <f t="shared" ca="1" si="122"/>
        <v>d:t</v>
      </c>
      <c r="P885" t="str">
        <f t="shared" ca="1" si="123"/>
        <v>d9:t9</v>
      </c>
    </row>
    <row r="886" spans="1:16">
      <c r="A886" t="str">
        <f t="shared" si="118"/>
        <v>09</v>
      </c>
      <c r="B886" t="str">
        <f t="shared" ca="1" si="119"/>
        <v>PU</v>
      </c>
      <c r="C886" t="s">
        <v>164</v>
      </c>
      <c r="D886" t="s">
        <v>1326</v>
      </c>
      <c r="E886">
        <f t="shared" ca="1" si="120"/>
        <v>0</v>
      </c>
      <c r="H886" t="str">
        <f t="shared" ca="1" si="121"/>
        <v>'NEO PU'!</v>
      </c>
      <c r="I886">
        <f t="shared" ca="1" si="124"/>
        <v>0</v>
      </c>
      <c r="J886" t="str">
        <f t="shared" ca="1" si="117"/>
        <v>'NEO PU'!</v>
      </c>
      <c r="K886">
        <f t="shared" ca="1" si="117"/>
        <v>0</v>
      </c>
      <c r="L886">
        <f t="shared" ca="1" si="117"/>
        <v>0</v>
      </c>
      <c r="M886">
        <f t="shared" ca="1" si="117"/>
        <v>0</v>
      </c>
      <c r="N886">
        <f t="shared" ca="1" si="117"/>
        <v>0</v>
      </c>
      <c r="O886" t="str">
        <f t="shared" ca="1" si="122"/>
        <v>d:t</v>
      </c>
      <c r="P886" t="str">
        <f t="shared" ca="1" si="123"/>
        <v>d9:t9</v>
      </c>
    </row>
    <row r="887" spans="1:16">
      <c r="A887" t="str">
        <f t="shared" si="118"/>
        <v>11</v>
      </c>
      <c r="B887" t="str">
        <f t="shared" ca="1" si="119"/>
        <v>PU</v>
      </c>
      <c r="C887" t="s">
        <v>164</v>
      </c>
      <c r="D887" t="s">
        <v>1327</v>
      </c>
      <c r="E887">
        <f t="shared" ca="1" si="120"/>
        <v>0</v>
      </c>
      <c r="H887" t="str">
        <f t="shared" ca="1" si="121"/>
        <v>'NEO PU'!</v>
      </c>
      <c r="I887">
        <f t="shared" ca="1" si="124"/>
        <v>0</v>
      </c>
      <c r="J887" t="str">
        <f t="shared" ca="1" si="117"/>
        <v>'NEO PU'!</v>
      </c>
      <c r="K887">
        <f t="shared" ca="1" si="117"/>
        <v>0</v>
      </c>
      <c r="L887">
        <f t="shared" ca="1" si="117"/>
        <v>0</v>
      </c>
      <c r="M887">
        <f t="shared" ca="1" si="117"/>
        <v>0</v>
      </c>
      <c r="N887">
        <f t="shared" ca="1" si="117"/>
        <v>0</v>
      </c>
      <c r="O887" t="str">
        <f t="shared" ca="1" si="122"/>
        <v>d:t</v>
      </c>
      <c r="P887" t="str">
        <f t="shared" ca="1" si="123"/>
        <v>d9:t9</v>
      </c>
    </row>
    <row r="888" spans="1:16">
      <c r="A888" t="str">
        <f t="shared" si="118"/>
        <v>12</v>
      </c>
      <c r="B888" t="str">
        <f t="shared" ca="1" si="119"/>
        <v>PU</v>
      </c>
      <c r="C888" t="s">
        <v>164</v>
      </c>
      <c r="D888" t="s">
        <v>1328</v>
      </c>
      <c r="E888">
        <f t="shared" ca="1" si="120"/>
        <v>0</v>
      </c>
      <c r="H888" t="str">
        <f t="shared" ca="1" si="121"/>
        <v>'NEO PU'!</v>
      </c>
      <c r="I888">
        <f t="shared" ca="1" si="124"/>
        <v>0</v>
      </c>
      <c r="J888" t="str">
        <f t="shared" ca="1" si="117"/>
        <v>'NEO PU'!</v>
      </c>
      <c r="K888">
        <f t="shared" ca="1" si="117"/>
        <v>0</v>
      </c>
      <c r="L888">
        <f t="shared" ca="1" si="117"/>
        <v>0</v>
      </c>
      <c r="M888">
        <f t="shared" ca="1" si="117"/>
        <v>0</v>
      </c>
      <c r="N888">
        <f t="shared" ca="1" si="117"/>
        <v>0</v>
      </c>
      <c r="O888" t="str">
        <f t="shared" ca="1" si="122"/>
        <v>d:t</v>
      </c>
      <c r="P888" t="str">
        <f t="shared" ca="1" si="123"/>
        <v>d9:t9</v>
      </c>
    </row>
    <row r="889" spans="1:16">
      <c r="A889" t="str">
        <f t="shared" si="118"/>
        <v>14</v>
      </c>
      <c r="B889" t="str">
        <f t="shared" ca="1" si="119"/>
        <v>PU</v>
      </c>
      <c r="C889" t="s">
        <v>164</v>
      </c>
      <c r="D889" t="s">
        <v>1329</v>
      </c>
      <c r="E889">
        <f t="shared" ca="1" si="120"/>
        <v>0</v>
      </c>
      <c r="H889" t="str">
        <f t="shared" ca="1" si="121"/>
        <v>'NEO PU'!</v>
      </c>
      <c r="I889">
        <f t="shared" ca="1" si="124"/>
        <v>0</v>
      </c>
      <c r="J889" t="str">
        <f t="shared" ca="1" si="117"/>
        <v>'NEO PU'!</v>
      </c>
      <c r="K889">
        <f t="shared" ca="1" si="117"/>
        <v>0</v>
      </c>
      <c r="L889">
        <f t="shared" ca="1" si="117"/>
        <v>0</v>
      </c>
      <c r="M889">
        <f t="shared" ca="1" si="117"/>
        <v>0</v>
      </c>
      <c r="N889">
        <f t="shared" ca="1" si="117"/>
        <v>0</v>
      </c>
      <c r="O889" t="str">
        <f t="shared" ca="1" si="122"/>
        <v>d:t</v>
      </c>
      <c r="P889" t="str">
        <f t="shared" ca="1" si="123"/>
        <v>d9:t9</v>
      </c>
    </row>
    <row r="890" spans="1:16">
      <c r="A890" t="str">
        <f t="shared" si="118"/>
        <v>99</v>
      </c>
      <c r="B890" t="str">
        <f t="shared" ca="1" si="119"/>
        <v>GRP</v>
      </c>
      <c r="C890" t="s">
        <v>207</v>
      </c>
      <c r="D890" t="s">
        <v>1330</v>
      </c>
      <c r="E890">
        <f t="shared" ca="1" si="120"/>
        <v>0</v>
      </c>
      <c r="H890" t="str">
        <f t="shared" ca="1" si="121"/>
        <v>'NEO GRP '!</v>
      </c>
      <c r="I890" t="str">
        <f t="shared" ca="1" si="124"/>
        <v>'NEO GRP '!</v>
      </c>
      <c r="J890">
        <f t="shared" ca="1" si="117"/>
        <v>0</v>
      </c>
      <c r="K890">
        <f t="shared" ca="1" si="117"/>
        <v>0</v>
      </c>
      <c r="L890">
        <f t="shared" ca="1" si="117"/>
        <v>0</v>
      </c>
      <c r="M890">
        <f t="shared" ca="1" si="117"/>
        <v>0</v>
      </c>
      <c r="N890">
        <f t="shared" ca="1" si="117"/>
        <v>0</v>
      </c>
      <c r="O890" t="str">
        <f t="shared" ca="1" si="122"/>
        <v>d:Z</v>
      </c>
      <c r="P890" t="str">
        <f t="shared" ca="1" si="123"/>
        <v>d9:Z9</v>
      </c>
    </row>
    <row r="891" spans="1:16">
      <c r="A891" t="str">
        <f t="shared" si="118"/>
        <v>99</v>
      </c>
      <c r="B891" t="str">
        <f t="shared" ca="1" si="119"/>
        <v>GRP</v>
      </c>
      <c r="C891" t="s">
        <v>208</v>
      </c>
      <c r="D891" t="s">
        <v>1331</v>
      </c>
      <c r="E891">
        <f t="shared" ca="1" si="120"/>
        <v>0</v>
      </c>
      <c r="H891" t="str">
        <f t="shared" ca="1" si="121"/>
        <v>'NEO GRP '!</v>
      </c>
      <c r="I891" t="str">
        <f t="shared" ca="1" si="124"/>
        <v>'NEO GRP '!</v>
      </c>
      <c r="J891">
        <f t="shared" ref="J891:N941" ca="1" si="125">IF(IFERROR(VLOOKUP($C891,INDIRECT(J$14&amp;"D:D"),1,FALSE),0)&lt;&gt;0,J$14,0)</f>
        <v>0</v>
      </c>
      <c r="K891">
        <f t="shared" ca="1" si="125"/>
        <v>0</v>
      </c>
      <c r="L891">
        <f t="shared" ca="1" si="125"/>
        <v>0</v>
      </c>
      <c r="M891">
        <f t="shared" ca="1" si="125"/>
        <v>0</v>
      </c>
      <c r="N891">
        <f t="shared" ca="1" si="125"/>
        <v>0</v>
      </c>
      <c r="O891" t="str">
        <f t="shared" ca="1" si="122"/>
        <v>d:Z</v>
      </c>
      <c r="P891" t="str">
        <f t="shared" ca="1" si="123"/>
        <v>d9:Z9</v>
      </c>
    </row>
    <row r="892" spans="1:16">
      <c r="A892" t="str">
        <f t="shared" si="118"/>
        <v>99</v>
      </c>
      <c r="B892" t="str">
        <f t="shared" ca="1" si="119"/>
        <v>GRP</v>
      </c>
      <c r="C892" t="s">
        <v>210</v>
      </c>
      <c r="D892" t="s">
        <v>1332</v>
      </c>
      <c r="E892">
        <f t="shared" ca="1" si="120"/>
        <v>0</v>
      </c>
      <c r="H892" t="str">
        <f t="shared" ca="1" si="121"/>
        <v>'NEO GRP '!</v>
      </c>
      <c r="I892" t="str">
        <f t="shared" ca="1" si="124"/>
        <v>'NEO GRP '!</v>
      </c>
      <c r="J892">
        <f t="shared" ca="1" si="125"/>
        <v>0</v>
      </c>
      <c r="K892">
        <f t="shared" ca="1" si="125"/>
        <v>0</v>
      </c>
      <c r="L892">
        <f t="shared" ca="1" si="125"/>
        <v>0</v>
      </c>
      <c r="M892">
        <f t="shared" ca="1" si="125"/>
        <v>0</v>
      </c>
      <c r="N892">
        <f t="shared" ca="1" si="125"/>
        <v>0</v>
      </c>
      <c r="O892" t="str">
        <f t="shared" ca="1" si="122"/>
        <v>d:Z</v>
      </c>
      <c r="P892" t="str">
        <f t="shared" ca="1" si="123"/>
        <v>d9:Z9</v>
      </c>
    </row>
    <row r="893" spans="1:16">
      <c r="A893" t="str">
        <f t="shared" si="118"/>
        <v>99</v>
      </c>
      <c r="B893" t="str">
        <f t="shared" ca="1" si="119"/>
        <v>GRP</v>
      </c>
      <c r="C893" t="s">
        <v>212</v>
      </c>
      <c r="D893" t="s">
        <v>1333</v>
      </c>
      <c r="E893">
        <f t="shared" ca="1" si="120"/>
        <v>0</v>
      </c>
      <c r="H893" t="str">
        <f t="shared" ca="1" si="121"/>
        <v>'NEO GRP '!</v>
      </c>
      <c r="I893" t="str">
        <f t="shared" ca="1" si="124"/>
        <v>'NEO GRP '!</v>
      </c>
      <c r="J893">
        <f t="shared" ca="1" si="125"/>
        <v>0</v>
      </c>
      <c r="K893">
        <f t="shared" ca="1" si="125"/>
        <v>0</v>
      </c>
      <c r="L893">
        <f t="shared" ca="1" si="125"/>
        <v>0</v>
      </c>
      <c r="M893">
        <f t="shared" ca="1" si="125"/>
        <v>0</v>
      </c>
      <c r="N893">
        <f t="shared" ca="1" si="125"/>
        <v>0</v>
      </c>
      <c r="O893" t="str">
        <f t="shared" ca="1" si="122"/>
        <v>d:Z</v>
      </c>
      <c r="P893" t="str">
        <f t="shared" ca="1" si="123"/>
        <v>d9:Z9</v>
      </c>
    </row>
    <row r="894" spans="1:16">
      <c r="A894" t="str">
        <f t="shared" si="118"/>
        <v>99</v>
      </c>
      <c r="B894" t="str">
        <f t="shared" ca="1" si="119"/>
        <v>GRP</v>
      </c>
      <c r="C894" t="s">
        <v>214</v>
      </c>
      <c r="D894" t="s">
        <v>1334</v>
      </c>
      <c r="E894">
        <f t="shared" ca="1" si="120"/>
        <v>0</v>
      </c>
      <c r="H894" t="str">
        <f t="shared" ca="1" si="121"/>
        <v>'NEO GRP '!</v>
      </c>
      <c r="I894" t="str">
        <f t="shared" ca="1" si="124"/>
        <v>'NEO GRP '!</v>
      </c>
      <c r="J894">
        <f t="shared" ca="1" si="125"/>
        <v>0</v>
      </c>
      <c r="K894">
        <f t="shared" ca="1" si="125"/>
        <v>0</v>
      </c>
      <c r="L894">
        <f t="shared" ca="1" si="125"/>
        <v>0</v>
      </c>
      <c r="M894">
        <f t="shared" ca="1" si="125"/>
        <v>0</v>
      </c>
      <c r="N894">
        <f t="shared" ca="1" si="125"/>
        <v>0</v>
      </c>
      <c r="O894" t="str">
        <f t="shared" ca="1" si="122"/>
        <v>d:Z</v>
      </c>
      <c r="P894" t="str">
        <f t="shared" ca="1" si="123"/>
        <v>d9:Z9</v>
      </c>
    </row>
    <row r="895" spans="1:16">
      <c r="A895" t="str">
        <f t="shared" si="118"/>
        <v>99</v>
      </c>
      <c r="B895" t="str">
        <f t="shared" ca="1" si="119"/>
        <v>GRP</v>
      </c>
      <c r="C895" t="s">
        <v>216</v>
      </c>
      <c r="D895" t="s">
        <v>1335</v>
      </c>
      <c r="E895">
        <f t="shared" ca="1" si="120"/>
        <v>0</v>
      </c>
      <c r="H895" t="str">
        <f t="shared" ca="1" si="121"/>
        <v>'NEO GRP '!</v>
      </c>
      <c r="I895" t="str">
        <f t="shared" ca="1" si="124"/>
        <v>'NEO GRP '!</v>
      </c>
      <c r="J895">
        <f t="shared" ca="1" si="125"/>
        <v>0</v>
      </c>
      <c r="K895">
        <f t="shared" ca="1" si="125"/>
        <v>0</v>
      </c>
      <c r="L895">
        <f t="shared" ca="1" si="125"/>
        <v>0</v>
      </c>
      <c r="M895">
        <f t="shared" ca="1" si="125"/>
        <v>0</v>
      </c>
      <c r="N895">
        <f t="shared" ca="1" si="125"/>
        <v>0</v>
      </c>
      <c r="O895" t="str">
        <f t="shared" ca="1" si="122"/>
        <v>d:Z</v>
      </c>
      <c r="P895" t="str">
        <f t="shared" ca="1" si="123"/>
        <v>d9:Z9</v>
      </c>
    </row>
    <row r="896" spans="1:16">
      <c r="A896" t="str">
        <f t="shared" si="118"/>
        <v>99</v>
      </c>
      <c r="B896" t="str">
        <f t="shared" ca="1" si="119"/>
        <v>GRP</v>
      </c>
      <c r="C896" t="s">
        <v>229</v>
      </c>
      <c r="D896" t="s">
        <v>1336</v>
      </c>
      <c r="E896">
        <f t="shared" ca="1" si="120"/>
        <v>0</v>
      </c>
      <c r="H896" t="str">
        <f t="shared" ca="1" si="121"/>
        <v>'NEO GRP '!</v>
      </c>
      <c r="I896" t="str">
        <f t="shared" ca="1" si="124"/>
        <v>'NEO GRP '!</v>
      </c>
      <c r="J896">
        <f t="shared" ca="1" si="125"/>
        <v>0</v>
      </c>
      <c r="K896">
        <f t="shared" ca="1" si="125"/>
        <v>0</v>
      </c>
      <c r="L896">
        <f t="shared" ca="1" si="125"/>
        <v>0</v>
      </c>
      <c r="M896">
        <f t="shared" ca="1" si="125"/>
        <v>0</v>
      </c>
      <c r="N896">
        <f t="shared" ca="1" si="125"/>
        <v>0</v>
      </c>
      <c r="O896" t="str">
        <f t="shared" ca="1" si="122"/>
        <v>d:Z</v>
      </c>
      <c r="P896" t="str">
        <f t="shared" ca="1" si="123"/>
        <v>d9:Z9</v>
      </c>
    </row>
    <row r="897" spans="1:16">
      <c r="A897" t="str">
        <f t="shared" si="118"/>
        <v>99</v>
      </c>
      <c r="B897" t="str">
        <f t="shared" ca="1" si="119"/>
        <v>GRP</v>
      </c>
      <c r="C897" t="s">
        <v>231</v>
      </c>
      <c r="D897" t="s">
        <v>1337</v>
      </c>
      <c r="E897">
        <f t="shared" ca="1" si="120"/>
        <v>0</v>
      </c>
      <c r="H897" t="str">
        <f t="shared" ca="1" si="121"/>
        <v>'NEO GRP '!</v>
      </c>
      <c r="I897" t="str">
        <f t="shared" ca="1" si="124"/>
        <v>'NEO GRP '!</v>
      </c>
      <c r="J897">
        <f t="shared" ca="1" si="125"/>
        <v>0</v>
      </c>
      <c r="K897">
        <f t="shared" ca="1" si="125"/>
        <v>0</v>
      </c>
      <c r="L897">
        <f t="shared" ca="1" si="125"/>
        <v>0</v>
      </c>
      <c r="M897">
        <f t="shared" ca="1" si="125"/>
        <v>0</v>
      </c>
      <c r="N897">
        <f t="shared" ca="1" si="125"/>
        <v>0</v>
      </c>
      <c r="O897" t="str">
        <f t="shared" ca="1" si="122"/>
        <v>d:Z</v>
      </c>
      <c r="P897" t="str">
        <f t="shared" ca="1" si="123"/>
        <v>d9:Z9</v>
      </c>
    </row>
    <row r="898" spans="1:16">
      <c r="A898" t="str">
        <f t="shared" si="118"/>
        <v>99</v>
      </c>
      <c r="B898" t="str">
        <f t="shared" ca="1" si="119"/>
        <v>GRP</v>
      </c>
      <c r="C898" t="s">
        <v>233</v>
      </c>
      <c r="D898" t="s">
        <v>1338</v>
      </c>
      <c r="E898">
        <f t="shared" ca="1" si="120"/>
        <v>0</v>
      </c>
      <c r="H898" t="str">
        <f t="shared" ca="1" si="121"/>
        <v>'NEO GRP '!</v>
      </c>
      <c r="I898" t="str">
        <f t="shared" ca="1" si="124"/>
        <v>'NEO GRP '!</v>
      </c>
      <c r="J898">
        <f t="shared" ca="1" si="125"/>
        <v>0</v>
      </c>
      <c r="K898">
        <f t="shared" ca="1" si="125"/>
        <v>0</v>
      </c>
      <c r="L898">
        <f t="shared" ca="1" si="125"/>
        <v>0</v>
      </c>
      <c r="M898">
        <f t="shared" ca="1" si="125"/>
        <v>0</v>
      </c>
      <c r="N898">
        <f t="shared" ca="1" si="125"/>
        <v>0</v>
      </c>
      <c r="O898" t="str">
        <f t="shared" ca="1" si="122"/>
        <v>d:Z</v>
      </c>
      <c r="P898" t="str">
        <f t="shared" ca="1" si="123"/>
        <v>d9:Z9</v>
      </c>
    </row>
    <row r="899" spans="1:16">
      <c r="A899" t="str">
        <f t="shared" si="118"/>
        <v>99</v>
      </c>
      <c r="B899" t="str">
        <f t="shared" ca="1" si="119"/>
        <v>GRP</v>
      </c>
      <c r="C899" t="s">
        <v>235</v>
      </c>
      <c r="D899" t="s">
        <v>1339</v>
      </c>
      <c r="E899">
        <f t="shared" ca="1" si="120"/>
        <v>0</v>
      </c>
      <c r="H899" t="str">
        <f t="shared" ca="1" si="121"/>
        <v>'NEO GRP '!</v>
      </c>
      <c r="I899" t="str">
        <f t="shared" ca="1" si="124"/>
        <v>'NEO GRP '!</v>
      </c>
      <c r="J899">
        <f t="shared" ca="1" si="125"/>
        <v>0</v>
      </c>
      <c r="K899">
        <f t="shared" ca="1" si="125"/>
        <v>0</v>
      </c>
      <c r="L899">
        <f t="shared" ca="1" si="125"/>
        <v>0</v>
      </c>
      <c r="M899">
        <f t="shared" ca="1" si="125"/>
        <v>0</v>
      </c>
      <c r="N899">
        <f t="shared" ca="1" si="125"/>
        <v>0</v>
      </c>
      <c r="O899" t="str">
        <f t="shared" ca="1" si="122"/>
        <v>d:Z</v>
      </c>
      <c r="P899" t="str">
        <f t="shared" ca="1" si="123"/>
        <v>d9:Z9</v>
      </c>
    </row>
    <row r="900" spans="1:16">
      <c r="A900" t="str">
        <f t="shared" si="118"/>
        <v>99</v>
      </c>
      <c r="B900" t="str">
        <f t="shared" ca="1" si="119"/>
        <v>GRP</v>
      </c>
      <c r="C900" t="s">
        <v>238</v>
      </c>
      <c r="D900" t="s">
        <v>1340</v>
      </c>
      <c r="E900">
        <f t="shared" ca="1" si="120"/>
        <v>0</v>
      </c>
      <c r="H900" t="str">
        <f t="shared" ca="1" si="121"/>
        <v>'NEO GRP '!</v>
      </c>
      <c r="I900" t="str">
        <f t="shared" ca="1" si="124"/>
        <v>'NEO GRP '!</v>
      </c>
      <c r="J900">
        <f t="shared" ca="1" si="125"/>
        <v>0</v>
      </c>
      <c r="K900">
        <f t="shared" ca="1" si="125"/>
        <v>0</v>
      </c>
      <c r="L900">
        <f t="shared" ca="1" si="125"/>
        <v>0</v>
      </c>
      <c r="M900">
        <f t="shared" ca="1" si="125"/>
        <v>0</v>
      </c>
      <c r="N900">
        <f t="shared" ca="1" si="125"/>
        <v>0</v>
      </c>
      <c r="O900" t="str">
        <f t="shared" ca="1" si="122"/>
        <v>d:Z</v>
      </c>
      <c r="P900" t="str">
        <f t="shared" ca="1" si="123"/>
        <v>d9:Z9</v>
      </c>
    </row>
    <row r="901" spans="1:16">
      <c r="A901" t="str">
        <f t="shared" si="118"/>
        <v>99</v>
      </c>
      <c r="B901" t="str">
        <f t="shared" ca="1" si="119"/>
        <v>GRP</v>
      </c>
      <c r="C901" t="s">
        <v>239</v>
      </c>
      <c r="D901" t="s">
        <v>1341</v>
      </c>
      <c r="E901">
        <f t="shared" ca="1" si="120"/>
        <v>0</v>
      </c>
      <c r="H901" t="str">
        <f t="shared" ca="1" si="121"/>
        <v>'NEO GRP '!</v>
      </c>
      <c r="I901" t="str">
        <f t="shared" ca="1" si="124"/>
        <v>'NEO GRP '!</v>
      </c>
      <c r="J901">
        <f t="shared" ca="1" si="125"/>
        <v>0</v>
      </c>
      <c r="K901">
        <f t="shared" ca="1" si="125"/>
        <v>0</v>
      </c>
      <c r="L901">
        <f t="shared" ca="1" si="125"/>
        <v>0</v>
      </c>
      <c r="M901">
        <f t="shared" ca="1" si="125"/>
        <v>0</v>
      </c>
      <c r="N901">
        <f t="shared" ca="1" si="125"/>
        <v>0</v>
      </c>
      <c r="O901" t="str">
        <f t="shared" ca="1" si="122"/>
        <v>d:Z</v>
      </c>
      <c r="P901" t="str">
        <f t="shared" ca="1" si="123"/>
        <v>d9:Z9</v>
      </c>
    </row>
    <row r="902" spans="1:16">
      <c r="A902" t="str">
        <f t="shared" si="118"/>
        <v>01</v>
      </c>
      <c r="B902" t="str">
        <f t="shared" ca="1" si="119"/>
        <v>GRP</v>
      </c>
      <c r="C902" t="s">
        <v>292</v>
      </c>
      <c r="D902" t="s">
        <v>1342</v>
      </c>
      <c r="E902">
        <f t="shared" ca="1" si="120"/>
        <v>0</v>
      </c>
      <c r="H902" t="str">
        <f t="shared" ca="1" si="121"/>
        <v>'NEO GRP '!</v>
      </c>
      <c r="I902" t="str">
        <f t="shared" ca="1" si="124"/>
        <v>'NEO GRP '!</v>
      </c>
      <c r="J902">
        <f t="shared" ca="1" si="125"/>
        <v>0</v>
      </c>
      <c r="K902">
        <f t="shared" ca="1" si="125"/>
        <v>0</v>
      </c>
      <c r="L902">
        <f t="shared" ca="1" si="125"/>
        <v>0</v>
      </c>
      <c r="M902">
        <f t="shared" ca="1" si="125"/>
        <v>0</v>
      </c>
      <c r="N902">
        <f t="shared" ca="1" si="125"/>
        <v>0</v>
      </c>
      <c r="O902" t="str">
        <f t="shared" ca="1" si="122"/>
        <v>d:Z</v>
      </c>
      <c r="P902" t="str">
        <f t="shared" ca="1" si="123"/>
        <v>d9:Z9</v>
      </c>
    </row>
    <row r="903" spans="1:16">
      <c r="A903" t="str">
        <f t="shared" si="118"/>
        <v>02</v>
      </c>
      <c r="B903" t="str">
        <f t="shared" ca="1" si="119"/>
        <v>GRP</v>
      </c>
      <c r="C903" t="s">
        <v>292</v>
      </c>
      <c r="D903" t="s">
        <v>1343</v>
      </c>
      <c r="E903">
        <f t="shared" ca="1" si="120"/>
        <v>0</v>
      </c>
      <c r="H903" t="str">
        <f t="shared" ca="1" si="121"/>
        <v>'NEO GRP '!</v>
      </c>
      <c r="I903" t="str">
        <f t="shared" ca="1" si="124"/>
        <v>'NEO GRP '!</v>
      </c>
      <c r="J903">
        <f t="shared" ca="1" si="125"/>
        <v>0</v>
      </c>
      <c r="K903">
        <f t="shared" ca="1" si="125"/>
        <v>0</v>
      </c>
      <c r="L903">
        <f t="shared" ca="1" si="125"/>
        <v>0</v>
      </c>
      <c r="M903">
        <f t="shared" ca="1" si="125"/>
        <v>0</v>
      </c>
      <c r="N903">
        <f t="shared" ca="1" si="125"/>
        <v>0</v>
      </c>
      <c r="O903" t="str">
        <f t="shared" ca="1" si="122"/>
        <v>d:Z</v>
      </c>
      <c r="P903" t="str">
        <f t="shared" ca="1" si="123"/>
        <v>d9:Z9</v>
      </c>
    </row>
    <row r="904" spans="1:16">
      <c r="A904" t="str">
        <f t="shared" si="118"/>
        <v>03</v>
      </c>
      <c r="B904" t="str">
        <f t="shared" ca="1" si="119"/>
        <v>GRP</v>
      </c>
      <c r="C904" t="s">
        <v>292</v>
      </c>
      <c r="D904" t="s">
        <v>1344</v>
      </c>
      <c r="E904">
        <f t="shared" ca="1" si="120"/>
        <v>0</v>
      </c>
      <c r="H904" t="str">
        <f t="shared" ca="1" si="121"/>
        <v>'NEO GRP '!</v>
      </c>
      <c r="I904" t="str">
        <f t="shared" ca="1" si="124"/>
        <v>'NEO GRP '!</v>
      </c>
      <c r="J904">
        <f t="shared" ca="1" si="125"/>
        <v>0</v>
      </c>
      <c r="K904">
        <f t="shared" ca="1" si="125"/>
        <v>0</v>
      </c>
      <c r="L904">
        <f t="shared" ca="1" si="125"/>
        <v>0</v>
      </c>
      <c r="M904">
        <f t="shared" ca="1" si="125"/>
        <v>0</v>
      </c>
      <c r="N904">
        <f t="shared" ca="1" si="125"/>
        <v>0</v>
      </c>
      <c r="O904" t="str">
        <f t="shared" ca="1" si="122"/>
        <v>d:Z</v>
      </c>
      <c r="P904" t="str">
        <f t="shared" ca="1" si="123"/>
        <v>d9:Z9</v>
      </c>
    </row>
    <row r="905" spans="1:16">
      <c r="A905" t="str">
        <f t="shared" ref="A905:A968" si="126">MID(D905,LEN(C905)+2,LEN(D905)-LEN(C905))</f>
        <v>04</v>
      </c>
      <c r="B905" t="str">
        <f t="shared" ref="B905:B968" ca="1" si="127">VLOOKUP(H905,$A$1:$K$6,11,FALSE)</f>
        <v>GRP</v>
      </c>
      <c r="C905" t="s">
        <v>292</v>
      </c>
      <c r="D905" t="s">
        <v>1345</v>
      </c>
      <c r="E905">
        <f t="shared" ref="E905:E968" ca="1" si="128">IFERROR(VLOOKUP(C905,INDIRECT($H905&amp;$O905),MATCH($A905,INDIRECT($H905&amp;$P905),0),FALSE),0)</f>
        <v>0</v>
      </c>
      <c r="H905" t="str">
        <f t="shared" ref="H905:H968" ca="1" si="129">IF(I905&lt;&gt;0,I905,IF(J905&lt;&gt;0,J905,IF(K905&lt;&gt;0,K905,IF(L905&lt;&gt;0,L905,IF(M905&lt;&gt;0,M905,N905)))))</f>
        <v>'NEO GRP '!</v>
      </c>
      <c r="I905" t="str">
        <f t="shared" ca="1" si="124"/>
        <v>'NEO GRP '!</v>
      </c>
      <c r="J905">
        <f t="shared" ca="1" si="125"/>
        <v>0</v>
      </c>
      <c r="K905">
        <f t="shared" ca="1" si="125"/>
        <v>0</v>
      </c>
      <c r="L905">
        <f t="shared" ca="1" si="125"/>
        <v>0</v>
      </c>
      <c r="M905">
        <f t="shared" ca="1" si="125"/>
        <v>0</v>
      </c>
      <c r="N905">
        <f t="shared" ca="1" si="125"/>
        <v>0</v>
      </c>
      <c r="O905" t="str">
        <f t="shared" ref="O905:O968" ca="1" si="130">VLOOKUP($H905,$G$8:$I$13,2,FALSE)</f>
        <v>d:Z</v>
      </c>
      <c r="P905" t="str">
        <f t="shared" ref="P905:P968" ca="1" si="131">VLOOKUP($H905,$G$8:$I$13,3,FALSE)</f>
        <v>d9:Z9</v>
      </c>
    </row>
    <row r="906" spans="1:16">
      <c r="A906" t="str">
        <f t="shared" si="126"/>
        <v>05</v>
      </c>
      <c r="B906" t="str">
        <f t="shared" ca="1" si="127"/>
        <v>GRP</v>
      </c>
      <c r="C906" t="s">
        <v>292</v>
      </c>
      <c r="D906" t="s">
        <v>1346</v>
      </c>
      <c r="E906">
        <f t="shared" ca="1" si="128"/>
        <v>0</v>
      </c>
      <c r="H906" t="str">
        <f t="shared" ca="1" si="129"/>
        <v>'NEO GRP '!</v>
      </c>
      <c r="I906" t="str">
        <f t="shared" ref="I906:I969" ca="1" si="132">IF(IFERROR(VLOOKUP(C906,INDIRECT($I$14&amp;"D:D"),1,FALSE),0)&lt;&gt;0,I$14,0)</f>
        <v>'NEO GRP '!</v>
      </c>
      <c r="J906">
        <f t="shared" ca="1" si="125"/>
        <v>0</v>
      </c>
      <c r="K906">
        <f t="shared" ca="1" si="125"/>
        <v>0</v>
      </c>
      <c r="L906">
        <f t="shared" ca="1" si="125"/>
        <v>0</v>
      </c>
      <c r="M906">
        <f t="shared" ca="1" si="125"/>
        <v>0</v>
      </c>
      <c r="N906">
        <f t="shared" ca="1" si="125"/>
        <v>0</v>
      </c>
      <c r="O906" t="str">
        <f t="shared" ca="1" si="130"/>
        <v>d:Z</v>
      </c>
      <c r="P906" t="str">
        <f t="shared" ca="1" si="131"/>
        <v>d9:Z9</v>
      </c>
    </row>
    <row r="907" spans="1:16">
      <c r="A907" t="str">
        <f t="shared" si="126"/>
        <v>06</v>
      </c>
      <c r="B907" t="str">
        <f t="shared" ca="1" si="127"/>
        <v>GRP</v>
      </c>
      <c r="C907" t="s">
        <v>292</v>
      </c>
      <c r="D907" t="s">
        <v>1347</v>
      </c>
      <c r="E907">
        <f t="shared" ca="1" si="128"/>
        <v>0</v>
      </c>
      <c r="H907" t="str">
        <f t="shared" ca="1" si="129"/>
        <v>'NEO GRP '!</v>
      </c>
      <c r="I907" t="str">
        <f t="shared" ca="1" si="132"/>
        <v>'NEO GRP '!</v>
      </c>
      <c r="J907">
        <f t="shared" ca="1" si="125"/>
        <v>0</v>
      </c>
      <c r="K907">
        <f t="shared" ca="1" si="125"/>
        <v>0</v>
      </c>
      <c r="L907">
        <f t="shared" ca="1" si="125"/>
        <v>0</v>
      </c>
      <c r="M907">
        <f t="shared" ca="1" si="125"/>
        <v>0</v>
      </c>
      <c r="N907">
        <f t="shared" ca="1" si="125"/>
        <v>0</v>
      </c>
      <c r="O907" t="str">
        <f t="shared" ca="1" si="130"/>
        <v>d:Z</v>
      </c>
      <c r="P907" t="str">
        <f t="shared" ca="1" si="131"/>
        <v>d9:Z9</v>
      </c>
    </row>
    <row r="908" spans="1:16">
      <c r="A908" t="str">
        <f t="shared" si="126"/>
        <v>07</v>
      </c>
      <c r="B908" t="str">
        <f t="shared" ca="1" si="127"/>
        <v>GRP</v>
      </c>
      <c r="C908" t="s">
        <v>292</v>
      </c>
      <c r="D908" t="s">
        <v>1348</v>
      </c>
      <c r="E908">
        <f t="shared" ca="1" si="128"/>
        <v>0</v>
      </c>
      <c r="H908" t="str">
        <f t="shared" ca="1" si="129"/>
        <v>'NEO GRP '!</v>
      </c>
      <c r="I908" t="str">
        <f t="shared" ca="1" si="132"/>
        <v>'NEO GRP '!</v>
      </c>
      <c r="J908">
        <f t="shared" ca="1" si="125"/>
        <v>0</v>
      </c>
      <c r="K908">
        <f t="shared" ca="1" si="125"/>
        <v>0</v>
      </c>
      <c r="L908">
        <f t="shared" ca="1" si="125"/>
        <v>0</v>
      </c>
      <c r="M908">
        <f t="shared" ca="1" si="125"/>
        <v>0</v>
      </c>
      <c r="N908">
        <f t="shared" ca="1" si="125"/>
        <v>0</v>
      </c>
      <c r="O908" t="str">
        <f t="shared" ca="1" si="130"/>
        <v>d:Z</v>
      </c>
      <c r="P908" t="str">
        <f t="shared" ca="1" si="131"/>
        <v>d9:Z9</v>
      </c>
    </row>
    <row r="909" spans="1:16">
      <c r="A909" t="str">
        <f t="shared" si="126"/>
        <v>08</v>
      </c>
      <c r="B909" t="str">
        <f t="shared" ca="1" si="127"/>
        <v>GRP</v>
      </c>
      <c r="C909" t="s">
        <v>292</v>
      </c>
      <c r="D909" t="s">
        <v>1349</v>
      </c>
      <c r="E909">
        <f t="shared" ca="1" si="128"/>
        <v>0</v>
      </c>
      <c r="H909" t="str">
        <f t="shared" ca="1" si="129"/>
        <v>'NEO GRP '!</v>
      </c>
      <c r="I909" t="str">
        <f t="shared" ca="1" si="132"/>
        <v>'NEO GRP '!</v>
      </c>
      <c r="J909">
        <f t="shared" ca="1" si="125"/>
        <v>0</v>
      </c>
      <c r="K909">
        <f t="shared" ca="1" si="125"/>
        <v>0</v>
      </c>
      <c r="L909">
        <f t="shared" ca="1" si="125"/>
        <v>0</v>
      </c>
      <c r="M909">
        <f t="shared" ca="1" si="125"/>
        <v>0</v>
      </c>
      <c r="N909">
        <f t="shared" ca="1" si="125"/>
        <v>0</v>
      </c>
      <c r="O909" t="str">
        <f t="shared" ca="1" si="130"/>
        <v>d:Z</v>
      </c>
      <c r="P909" t="str">
        <f t="shared" ca="1" si="131"/>
        <v>d9:Z9</v>
      </c>
    </row>
    <row r="910" spans="1:16">
      <c r="A910" t="str">
        <f t="shared" si="126"/>
        <v>09</v>
      </c>
      <c r="B910" t="str">
        <f t="shared" ca="1" si="127"/>
        <v>GRP</v>
      </c>
      <c r="C910" t="s">
        <v>292</v>
      </c>
      <c r="D910" t="s">
        <v>1350</v>
      </c>
      <c r="E910">
        <f t="shared" ca="1" si="128"/>
        <v>0</v>
      </c>
      <c r="H910" t="str">
        <f t="shared" ca="1" si="129"/>
        <v>'NEO GRP '!</v>
      </c>
      <c r="I910" t="str">
        <f t="shared" ca="1" si="132"/>
        <v>'NEO GRP '!</v>
      </c>
      <c r="J910">
        <f t="shared" ca="1" si="125"/>
        <v>0</v>
      </c>
      <c r="K910">
        <f t="shared" ca="1" si="125"/>
        <v>0</v>
      </c>
      <c r="L910">
        <f t="shared" ca="1" si="125"/>
        <v>0</v>
      </c>
      <c r="M910">
        <f t="shared" ca="1" si="125"/>
        <v>0</v>
      </c>
      <c r="N910">
        <f t="shared" ca="1" si="125"/>
        <v>0</v>
      </c>
      <c r="O910" t="str">
        <f t="shared" ca="1" si="130"/>
        <v>d:Z</v>
      </c>
      <c r="P910" t="str">
        <f t="shared" ca="1" si="131"/>
        <v>d9:Z9</v>
      </c>
    </row>
    <row r="911" spans="1:16">
      <c r="A911" t="str">
        <f t="shared" si="126"/>
        <v>10</v>
      </c>
      <c r="B911" t="str">
        <f t="shared" ca="1" si="127"/>
        <v>GRP</v>
      </c>
      <c r="C911" t="s">
        <v>292</v>
      </c>
      <c r="D911" t="s">
        <v>1351</v>
      </c>
      <c r="E911">
        <f t="shared" ca="1" si="128"/>
        <v>0</v>
      </c>
      <c r="H911" t="str">
        <f t="shared" ca="1" si="129"/>
        <v>'NEO GRP '!</v>
      </c>
      <c r="I911" t="str">
        <f t="shared" ca="1" si="132"/>
        <v>'NEO GRP '!</v>
      </c>
      <c r="J911">
        <f t="shared" ca="1" si="125"/>
        <v>0</v>
      </c>
      <c r="K911">
        <f t="shared" ca="1" si="125"/>
        <v>0</v>
      </c>
      <c r="L911">
        <f t="shared" ca="1" si="125"/>
        <v>0</v>
      </c>
      <c r="M911">
        <f t="shared" ca="1" si="125"/>
        <v>0</v>
      </c>
      <c r="N911">
        <f t="shared" ca="1" si="125"/>
        <v>0</v>
      </c>
      <c r="O911" t="str">
        <f t="shared" ca="1" si="130"/>
        <v>d:Z</v>
      </c>
      <c r="P911" t="str">
        <f t="shared" ca="1" si="131"/>
        <v>d9:Z9</v>
      </c>
    </row>
    <row r="912" spans="1:16">
      <c r="A912" t="str">
        <f t="shared" si="126"/>
        <v>11</v>
      </c>
      <c r="B912" t="str">
        <f t="shared" ca="1" si="127"/>
        <v>GRP</v>
      </c>
      <c r="C912" t="s">
        <v>292</v>
      </c>
      <c r="D912" t="s">
        <v>1352</v>
      </c>
      <c r="E912">
        <f t="shared" ca="1" si="128"/>
        <v>0</v>
      </c>
      <c r="H912" t="str">
        <f t="shared" ca="1" si="129"/>
        <v>'NEO GRP '!</v>
      </c>
      <c r="I912" t="str">
        <f t="shared" ca="1" si="132"/>
        <v>'NEO GRP '!</v>
      </c>
      <c r="J912">
        <f t="shared" ca="1" si="125"/>
        <v>0</v>
      </c>
      <c r="K912">
        <f t="shared" ca="1" si="125"/>
        <v>0</v>
      </c>
      <c r="L912">
        <f t="shared" ca="1" si="125"/>
        <v>0</v>
      </c>
      <c r="M912">
        <f t="shared" ca="1" si="125"/>
        <v>0</v>
      </c>
      <c r="N912">
        <f t="shared" ca="1" si="125"/>
        <v>0</v>
      </c>
      <c r="O912" t="str">
        <f t="shared" ca="1" si="130"/>
        <v>d:Z</v>
      </c>
      <c r="P912" t="str">
        <f t="shared" ca="1" si="131"/>
        <v>d9:Z9</v>
      </c>
    </row>
    <row r="913" spans="1:16">
      <c r="A913" t="str">
        <f t="shared" si="126"/>
        <v>12</v>
      </c>
      <c r="B913" t="str">
        <f t="shared" ca="1" si="127"/>
        <v>GRP</v>
      </c>
      <c r="C913" t="s">
        <v>292</v>
      </c>
      <c r="D913" t="s">
        <v>1353</v>
      </c>
      <c r="E913">
        <f t="shared" ca="1" si="128"/>
        <v>0</v>
      </c>
      <c r="H913" t="str">
        <f t="shared" ca="1" si="129"/>
        <v>'NEO GRP '!</v>
      </c>
      <c r="I913" t="str">
        <f t="shared" ca="1" si="132"/>
        <v>'NEO GRP '!</v>
      </c>
      <c r="J913">
        <f t="shared" ca="1" si="125"/>
        <v>0</v>
      </c>
      <c r="K913">
        <f t="shared" ca="1" si="125"/>
        <v>0</v>
      </c>
      <c r="L913">
        <f t="shared" ca="1" si="125"/>
        <v>0</v>
      </c>
      <c r="M913">
        <f t="shared" ca="1" si="125"/>
        <v>0</v>
      </c>
      <c r="N913">
        <f t="shared" ca="1" si="125"/>
        <v>0</v>
      </c>
      <c r="O913" t="str">
        <f t="shared" ca="1" si="130"/>
        <v>d:Z</v>
      </c>
      <c r="P913" t="str">
        <f t="shared" ca="1" si="131"/>
        <v>d9:Z9</v>
      </c>
    </row>
    <row r="914" spans="1:16">
      <c r="A914" t="str">
        <f t="shared" si="126"/>
        <v>13</v>
      </c>
      <c r="B914" t="str">
        <f t="shared" ca="1" si="127"/>
        <v>GRP</v>
      </c>
      <c r="C914" t="s">
        <v>292</v>
      </c>
      <c r="D914" t="s">
        <v>1354</v>
      </c>
      <c r="E914">
        <f t="shared" ca="1" si="128"/>
        <v>0</v>
      </c>
      <c r="H914" t="str">
        <f t="shared" ca="1" si="129"/>
        <v>'NEO GRP '!</v>
      </c>
      <c r="I914" t="str">
        <f t="shared" ca="1" si="132"/>
        <v>'NEO GRP '!</v>
      </c>
      <c r="J914">
        <f t="shared" ca="1" si="125"/>
        <v>0</v>
      </c>
      <c r="K914">
        <f t="shared" ca="1" si="125"/>
        <v>0</v>
      </c>
      <c r="L914">
        <f t="shared" ca="1" si="125"/>
        <v>0</v>
      </c>
      <c r="M914">
        <f t="shared" ca="1" si="125"/>
        <v>0</v>
      </c>
      <c r="N914">
        <f t="shared" ca="1" si="125"/>
        <v>0</v>
      </c>
      <c r="O914" t="str">
        <f t="shared" ca="1" si="130"/>
        <v>d:Z</v>
      </c>
      <c r="P914" t="str">
        <f t="shared" ca="1" si="131"/>
        <v>d9:Z9</v>
      </c>
    </row>
    <row r="915" spans="1:16">
      <c r="A915" t="str">
        <f t="shared" si="126"/>
        <v>100</v>
      </c>
      <c r="B915" t="str">
        <f t="shared" ca="1" si="127"/>
        <v>GRP</v>
      </c>
      <c r="C915" t="s">
        <v>292</v>
      </c>
      <c r="D915" t="s">
        <v>1355</v>
      </c>
      <c r="E915">
        <f t="shared" ca="1" si="128"/>
        <v>0</v>
      </c>
      <c r="H915" t="str">
        <f t="shared" ca="1" si="129"/>
        <v>'NEO GRP '!</v>
      </c>
      <c r="I915" t="str">
        <f t="shared" ca="1" si="132"/>
        <v>'NEO GRP '!</v>
      </c>
      <c r="J915">
        <f t="shared" ca="1" si="125"/>
        <v>0</v>
      </c>
      <c r="K915">
        <f t="shared" ca="1" si="125"/>
        <v>0</v>
      </c>
      <c r="L915">
        <f t="shared" ca="1" si="125"/>
        <v>0</v>
      </c>
      <c r="M915">
        <f t="shared" ca="1" si="125"/>
        <v>0</v>
      </c>
      <c r="N915">
        <f t="shared" ca="1" si="125"/>
        <v>0</v>
      </c>
      <c r="O915" t="str">
        <f t="shared" ca="1" si="130"/>
        <v>d:Z</v>
      </c>
      <c r="P915" t="str">
        <f t="shared" ca="1" si="131"/>
        <v>d9:Z9</v>
      </c>
    </row>
    <row r="916" spans="1:16">
      <c r="A916" t="str">
        <f t="shared" si="126"/>
        <v>01</v>
      </c>
      <c r="B916" t="str">
        <f t="shared" ca="1" si="127"/>
        <v>GRP</v>
      </c>
      <c r="C916" t="s">
        <v>293</v>
      </c>
      <c r="D916" t="s">
        <v>1356</v>
      </c>
      <c r="E916">
        <f t="shared" ca="1" si="128"/>
        <v>0</v>
      </c>
      <c r="H916" t="str">
        <f t="shared" ca="1" si="129"/>
        <v>'NEO GRP '!</v>
      </c>
      <c r="I916" t="str">
        <f t="shared" ca="1" si="132"/>
        <v>'NEO GRP '!</v>
      </c>
      <c r="J916">
        <f t="shared" ca="1" si="125"/>
        <v>0</v>
      </c>
      <c r="K916">
        <f t="shared" ca="1" si="125"/>
        <v>0</v>
      </c>
      <c r="L916">
        <f t="shared" ca="1" si="125"/>
        <v>0</v>
      </c>
      <c r="M916">
        <f t="shared" ca="1" si="125"/>
        <v>0</v>
      </c>
      <c r="N916">
        <f t="shared" ca="1" si="125"/>
        <v>0</v>
      </c>
      <c r="O916" t="str">
        <f t="shared" ca="1" si="130"/>
        <v>d:Z</v>
      </c>
      <c r="P916" t="str">
        <f t="shared" ca="1" si="131"/>
        <v>d9:Z9</v>
      </c>
    </row>
    <row r="917" spans="1:16">
      <c r="A917" t="str">
        <f t="shared" si="126"/>
        <v>02</v>
      </c>
      <c r="B917" t="str">
        <f t="shared" ca="1" si="127"/>
        <v>GRP</v>
      </c>
      <c r="C917" t="s">
        <v>293</v>
      </c>
      <c r="D917" t="s">
        <v>1357</v>
      </c>
      <c r="E917">
        <f t="shared" ca="1" si="128"/>
        <v>0</v>
      </c>
      <c r="H917" t="str">
        <f t="shared" ca="1" si="129"/>
        <v>'NEO GRP '!</v>
      </c>
      <c r="I917" t="str">
        <f t="shared" ca="1" si="132"/>
        <v>'NEO GRP '!</v>
      </c>
      <c r="J917">
        <f t="shared" ca="1" si="125"/>
        <v>0</v>
      </c>
      <c r="K917">
        <f t="shared" ca="1" si="125"/>
        <v>0</v>
      </c>
      <c r="L917">
        <f t="shared" ca="1" si="125"/>
        <v>0</v>
      </c>
      <c r="M917">
        <f t="shared" ca="1" si="125"/>
        <v>0</v>
      </c>
      <c r="N917">
        <f t="shared" ca="1" si="125"/>
        <v>0</v>
      </c>
      <c r="O917" t="str">
        <f t="shared" ca="1" si="130"/>
        <v>d:Z</v>
      </c>
      <c r="P917" t="str">
        <f t="shared" ca="1" si="131"/>
        <v>d9:Z9</v>
      </c>
    </row>
    <row r="918" spans="1:16">
      <c r="A918" t="str">
        <f t="shared" si="126"/>
        <v>03</v>
      </c>
      <c r="B918" t="str">
        <f t="shared" ca="1" si="127"/>
        <v>GRP</v>
      </c>
      <c r="C918" t="s">
        <v>293</v>
      </c>
      <c r="D918" t="s">
        <v>1358</v>
      </c>
      <c r="E918">
        <f t="shared" ca="1" si="128"/>
        <v>0</v>
      </c>
      <c r="H918" t="str">
        <f t="shared" ca="1" si="129"/>
        <v>'NEO GRP '!</v>
      </c>
      <c r="I918" t="str">
        <f t="shared" ca="1" si="132"/>
        <v>'NEO GRP '!</v>
      </c>
      <c r="J918">
        <f t="shared" ca="1" si="125"/>
        <v>0</v>
      </c>
      <c r="K918">
        <f t="shared" ca="1" si="125"/>
        <v>0</v>
      </c>
      <c r="L918">
        <f t="shared" ca="1" si="125"/>
        <v>0</v>
      </c>
      <c r="M918">
        <f t="shared" ca="1" si="125"/>
        <v>0</v>
      </c>
      <c r="N918">
        <f t="shared" ca="1" si="125"/>
        <v>0</v>
      </c>
      <c r="O918" t="str">
        <f t="shared" ca="1" si="130"/>
        <v>d:Z</v>
      </c>
      <c r="P918" t="str">
        <f t="shared" ca="1" si="131"/>
        <v>d9:Z9</v>
      </c>
    </row>
    <row r="919" spans="1:16">
      <c r="A919" t="str">
        <f t="shared" si="126"/>
        <v>04</v>
      </c>
      <c r="B919" t="str">
        <f t="shared" ca="1" si="127"/>
        <v>GRP</v>
      </c>
      <c r="C919" t="s">
        <v>293</v>
      </c>
      <c r="D919" t="s">
        <v>1359</v>
      </c>
      <c r="E919">
        <f t="shared" ca="1" si="128"/>
        <v>0</v>
      </c>
      <c r="H919" t="str">
        <f t="shared" ca="1" si="129"/>
        <v>'NEO GRP '!</v>
      </c>
      <c r="I919" t="str">
        <f t="shared" ca="1" si="132"/>
        <v>'NEO GRP '!</v>
      </c>
      <c r="J919">
        <f t="shared" ca="1" si="125"/>
        <v>0</v>
      </c>
      <c r="K919">
        <f t="shared" ca="1" si="125"/>
        <v>0</v>
      </c>
      <c r="L919">
        <f t="shared" ca="1" si="125"/>
        <v>0</v>
      </c>
      <c r="M919">
        <f t="shared" ca="1" si="125"/>
        <v>0</v>
      </c>
      <c r="N919">
        <f t="shared" ca="1" si="125"/>
        <v>0</v>
      </c>
      <c r="O919" t="str">
        <f t="shared" ca="1" si="130"/>
        <v>d:Z</v>
      </c>
      <c r="P919" t="str">
        <f t="shared" ca="1" si="131"/>
        <v>d9:Z9</v>
      </c>
    </row>
    <row r="920" spans="1:16">
      <c r="A920" t="str">
        <f t="shared" si="126"/>
        <v>05</v>
      </c>
      <c r="B920" t="str">
        <f t="shared" ca="1" si="127"/>
        <v>GRP</v>
      </c>
      <c r="C920" t="s">
        <v>293</v>
      </c>
      <c r="D920" t="s">
        <v>1360</v>
      </c>
      <c r="E920">
        <f t="shared" ca="1" si="128"/>
        <v>0</v>
      </c>
      <c r="H920" t="str">
        <f t="shared" ca="1" si="129"/>
        <v>'NEO GRP '!</v>
      </c>
      <c r="I920" t="str">
        <f t="shared" ca="1" si="132"/>
        <v>'NEO GRP '!</v>
      </c>
      <c r="J920">
        <f t="shared" ca="1" si="125"/>
        <v>0</v>
      </c>
      <c r="K920">
        <f t="shared" ca="1" si="125"/>
        <v>0</v>
      </c>
      <c r="L920">
        <f t="shared" ca="1" si="125"/>
        <v>0</v>
      </c>
      <c r="M920">
        <f t="shared" ca="1" si="125"/>
        <v>0</v>
      </c>
      <c r="N920">
        <f t="shared" ca="1" si="125"/>
        <v>0</v>
      </c>
      <c r="O920" t="str">
        <f t="shared" ca="1" si="130"/>
        <v>d:Z</v>
      </c>
      <c r="P920" t="str">
        <f t="shared" ca="1" si="131"/>
        <v>d9:Z9</v>
      </c>
    </row>
    <row r="921" spans="1:16">
      <c r="A921" t="str">
        <f t="shared" si="126"/>
        <v>06</v>
      </c>
      <c r="B921" t="str">
        <f t="shared" ca="1" si="127"/>
        <v>GRP</v>
      </c>
      <c r="C921" t="s">
        <v>293</v>
      </c>
      <c r="D921" t="s">
        <v>1361</v>
      </c>
      <c r="E921">
        <f t="shared" ca="1" si="128"/>
        <v>0</v>
      </c>
      <c r="H921" t="str">
        <f t="shared" ca="1" si="129"/>
        <v>'NEO GRP '!</v>
      </c>
      <c r="I921" t="str">
        <f t="shared" ca="1" si="132"/>
        <v>'NEO GRP '!</v>
      </c>
      <c r="J921">
        <f t="shared" ca="1" si="125"/>
        <v>0</v>
      </c>
      <c r="K921">
        <f t="shared" ca="1" si="125"/>
        <v>0</v>
      </c>
      <c r="L921">
        <f t="shared" ca="1" si="125"/>
        <v>0</v>
      </c>
      <c r="M921">
        <f t="shared" ca="1" si="125"/>
        <v>0</v>
      </c>
      <c r="N921">
        <f t="shared" ca="1" si="125"/>
        <v>0</v>
      </c>
      <c r="O921" t="str">
        <f t="shared" ca="1" si="130"/>
        <v>d:Z</v>
      </c>
      <c r="P921" t="str">
        <f t="shared" ca="1" si="131"/>
        <v>d9:Z9</v>
      </c>
    </row>
    <row r="922" spans="1:16">
      <c r="A922" t="str">
        <f t="shared" si="126"/>
        <v>07</v>
      </c>
      <c r="B922" t="str">
        <f t="shared" ca="1" si="127"/>
        <v>GRP</v>
      </c>
      <c r="C922" t="s">
        <v>293</v>
      </c>
      <c r="D922" t="s">
        <v>1362</v>
      </c>
      <c r="E922">
        <f t="shared" ca="1" si="128"/>
        <v>0</v>
      </c>
      <c r="H922" t="str">
        <f t="shared" ca="1" si="129"/>
        <v>'NEO GRP '!</v>
      </c>
      <c r="I922" t="str">
        <f t="shared" ca="1" si="132"/>
        <v>'NEO GRP '!</v>
      </c>
      <c r="J922">
        <f t="shared" ca="1" si="125"/>
        <v>0</v>
      </c>
      <c r="K922">
        <f t="shared" ca="1" si="125"/>
        <v>0</v>
      </c>
      <c r="L922">
        <f t="shared" ca="1" si="125"/>
        <v>0</v>
      </c>
      <c r="M922">
        <f t="shared" ca="1" si="125"/>
        <v>0</v>
      </c>
      <c r="N922">
        <f t="shared" ca="1" si="125"/>
        <v>0</v>
      </c>
      <c r="O922" t="str">
        <f t="shared" ca="1" si="130"/>
        <v>d:Z</v>
      </c>
      <c r="P922" t="str">
        <f t="shared" ca="1" si="131"/>
        <v>d9:Z9</v>
      </c>
    </row>
    <row r="923" spans="1:16">
      <c r="A923" t="str">
        <f t="shared" si="126"/>
        <v>08</v>
      </c>
      <c r="B923" t="str">
        <f t="shared" ca="1" si="127"/>
        <v>GRP</v>
      </c>
      <c r="C923" t="s">
        <v>293</v>
      </c>
      <c r="D923" t="s">
        <v>1363</v>
      </c>
      <c r="E923">
        <f t="shared" ca="1" si="128"/>
        <v>0</v>
      </c>
      <c r="H923" t="str">
        <f t="shared" ca="1" si="129"/>
        <v>'NEO GRP '!</v>
      </c>
      <c r="I923" t="str">
        <f t="shared" ca="1" si="132"/>
        <v>'NEO GRP '!</v>
      </c>
      <c r="J923">
        <f t="shared" ca="1" si="125"/>
        <v>0</v>
      </c>
      <c r="K923">
        <f t="shared" ca="1" si="125"/>
        <v>0</v>
      </c>
      <c r="L923">
        <f t="shared" ca="1" si="125"/>
        <v>0</v>
      </c>
      <c r="M923">
        <f t="shared" ca="1" si="125"/>
        <v>0</v>
      </c>
      <c r="N923">
        <f t="shared" ca="1" si="125"/>
        <v>0</v>
      </c>
      <c r="O923" t="str">
        <f t="shared" ca="1" si="130"/>
        <v>d:Z</v>
      </c>
      <c r="P923" t="str">
        <f t="shared" ca="1" si="131"/>
        <v>d9:Z9</v>
      </c>
    </row>
    <row r="924" spans="1:16">
      <c r="A924" t="str">
        <f t="shared" si="126"/>
        <v>09</v>
      </c>
      <c r="B924" t="str">
        <f t="shared" ca="1" si="127"/>
        <v>GRP</v>
      </c>
      <c r="C924" t="s">
        <v>293</v>
      </c>
      <c r="D924" t="s">
        <v>1364</v>
      </c>
      <c r="E924">
        <f t="shared" ca="1" si="128"/>
        <v>0</v>
      </c>
      <c r="H924" t="str">
        <f t="shared" ca="1" si="129"/>
        <v>'NEO GRP '!</v>
      </c>
      <c r="I924" t="str">
        <f t="shared" ca="1" si="132"/>
        <v>'NEO GRP '!</v>
      </c>
      <c r="J924">
        <f t="shared" ca="1" si="125"/>
        <v>0</v>
      </c>
      <c r="K924">
        <f t="shared" ca="1" si="125"/>
        <v>0</v>
      </c>
      <c r="L924">
        <f t="shared" ca="1" si="125"/>
        <v>0</v>
      </c>
      <c r="M924">
        <f t="shared" ca="1" si="125"/>
        <v>0</v>
      </c>
      <c r="N924">
        <f t="shared" ca="1" si="125"/>
        <v>0</v>
      </c>
      <c r="O924" t="str">
        <f t="shared" ca="1" si="130"/>
        <v>d:Z</v>
      </c>
      <c r="P924" t="str">
        <f t="shared" ca="1" si="131"/>
        <v>d9:Z9</v>
      </c>
    </row>
    <row r="925" spans="1:16">
      <c r="A925" t="str">
        <f t="shared" si="126"/>
        <v>10</v>
      </c>
      <c r="B925" t="str">
        <f t="shared" ca="1" si="127"/>
        <v>GRP</v>
      </c>
      <c r="C925" t="s">
        <v>293</v>
      </c>
      <c r="D925" t="s">
        <v>1365</v>
      </c>
      <c r="E925">
        <f t="shared" ca="1" si="128"/>
        <v>0</v>
      </c>
      <c r="H925" t="str">
        <f t="shared" ca="1" si="129"/>
        <v>'NEO GRP '!</v>
      </c>
      <c r="I925" t="str">
        <f t="shared" ca="1" si="132"/>
        <v>'NEO GRP '!</v>
      </c>
      <c r="J925">
        <f t="shared" ca="1" si="125"/>
        <v>0</v>
      </c>
      <c r="K925">
        <f t="shared" ca="1" si="125"/>
        <v>0</v>
      </c>
      <c r="L925">
        <f t="shared" ca="1" si="125"/>
        <v>0</v>
      </c>
      <c r="M925">
        <f t="shared" ca="1" si="125"/>
        <v>0</v>
      </c>
      <c r="N925">
        <f t="shared" ca="1" si="125"/>
        <v>0</v>
      </c>
      <c r="O925" t="str">
        <f t="shared" ca="1" si="130"/>
        <v>d:Z</v>
      </c>
      <c r="P925" t="str">
        <f t="shared" ca="1" si="131"/>
        <v>d9:Z9</v>
      </c>
    </row>
    <row r="926" spans="1:16">
      <c r="A926" t="str">
        <f t="shared" si="126"/>
        <v>11</v>
      </c>
      <c r="B926" t="str">
        <f t="shared" ca="1" si="127"/>
        <v>GRP</v>
      </c>
      <c r="C926" t="s">
        <v>293</v>
      </c>
      <c r="D926" t="s">
        <v>1366</v>
      </c>
      <c r="E926">
        <f t="shared" ca="1" si="128"/>
        <v>0</v>
      </c>
      <c r="H926" t="str">
        <f t="shared" ca="1" si="129"/>
        <v>'NEO GRP '!</v>
      </c>
      <c r="I926" t="str">
        <f t="shared" ca="1" si="132"/>
        <v>'NEO GRP '!</v>
      </c>
      <c r="J926">
        <f t="shared" ca="1" si="125"/>
        <v>0</v>
      </c>
      <c r="K926">
        <f t="shared" ca="1" si="125"/>
        <v>0</v>
      </c>
      <c r="L926">
        <f t="shared" ca="1" si="125"/>
        <v>0</v>
      </c>
      <c r="M926">
        <f t="shared" ca="1" si="125"/>
        <v>0</v>
      </c>
      <c r="N926">
        <f t="shared" ca="1" si="125"/>
        <v>0</v>
      </c>
      <c r="O926" t="str">
        <f t="shared" ca="1" si="130"/>
        <v>d:Z</v>
      </c>
      <c r="P926" t="str">
        <f t="shared" ca="1" si="131"/>
        <v>d9:Z9</v>
      </c>
    </row>
    <row r="927" spans="1:16">
      <c r="A927" t="str">
        <f t="shared" si="126"/>
        <v>12</v>
      </c>
      <c r="B927" t="str">
        <f t="shared" ca="1" si="127"/>
        <v>GRP</v>
      </c>
      <c r="C927" t="s">
        <v>293</v>
      </c>
      <c r="D927" t="s">
        <v>1367</v>
      </c>
      <c r="E927">
        <f t="shared" ca="1" si="128"/>
        <v>0</v>
      </c>
      <c r="H927" t="str">
        <f t="shared" ca="1" si="129"/>
        <v>'NEO GRP '!</v>
      </c>
      <c r="I927" t="str">
        <f t="shared" ca="1" si="132"/>
        <v>'NEO GRP '!</v>
      </c>
      <c r="J927">
        <f t="shared" ca="1" si="125"/>
        <v>0</v>
      </c>
      <c r="K927">
        <f t="shared" ca="1" si="125"/>
        <v>0</v>
      </c>
      <c r="L927">
        <f t="shared" ca="1" si="125"/>
        <v>0</v>
      </c>
      <c r="M927">
        <f t="shared" ca="1" si="125"/>
        <v>0</v>
      </c>
      <c r="N927">
        <f t="shared" ca="1" si="125"/>
        <v>0</v>
      </c>
      <c r="O927" t="str">
        <f t="shared" ca="1" si="130"/>
        <v>d:Z</v>
      </c>
      <c r="P927" t="str">
        <f t="shared" ca="1" si="131"/>
        <v>d9:Z9</v>
      </c>
    </row>
    <row r="928" spans="1:16">
      <c r="A928" t="str">
        <f t="shared" si="126"/>
        <v>13</v>
      </c>
      <c r="B928" t="str">
        <f t="shared" ca="1" si="127"/>
        <v>GRP</v>
      </c>
      <c r="C928" t="s">
        <v>293</v>
      </c>
      <c r="D928" t="s">
        <v>1368</v>
      </c>
      <c r="E928">
        <f t="shared" ca="1" si="128"/>
        <v>0</v>
      </c>
      <c r="H928" t="str">
        <f t="shared" ca="1" si="129"/>
        <v>'NEO GRP '!</v>
      </c>
      <c r="I928" t="str">
        <f t="shared" ca="1" si="132"/>
        <v>'NEO GRP '!</v>
      </c>
      <c r="J928">
        <f t="shared" ca="1" si="125"/>
        <v>0</v>
      </c>
      <c r="K928">
        <f t="shared" ca="1" si="125"/>
        <v>0</v>
      </c>
      <c r="L928">
        <f t="shared" ca="1" si="125"/>
        <v>0</v>
      </c>
      <c r="M928">
        <f t="shared" ca="1" si="125"/>
        <v>0</v>
      </c>
      <c r="N928">
        <f t="shared" ca="1" si="125"/>
        <v>0</v>
      </c>
      <c r="O928" t="str">
        <f t="shared" ca="1" si="130"/>
        <v>d:Z</v>
      </c>
      <c r="P928" t="str">
        <f t="shared" ca="1" si="131"/>
        <v>d9:Z9</v>
      </c>
    </row>
    <row r="929" spans="1:16">
      <c r="A929" t="str">
        <f t="shared" si="126"/>
        <v>100</v>
      </c>
      <c r="B929" t="str">
        <f t="shared" ca="1" si="127"/>
        <v>GRP</v>
      </c>
      <c r="C929" t="s">
        <v>293</v>
      </c>
      <c r="D929" t="s">
        <v>1369</v>
      </c>
      <c r="E929">
        <f t="shared" ca="1" si="128"/>
        <v>0</v>
      </c>
      <c r="H929" t="str">
        <f t="shared" ca="1" si="129"/>
        <v>'NEO GRP '!</v>
      </c>
      <c r="I929" t="str">
        <f t="shared" ca="1" si="132"/>
        <v>'NEO GRP '!</v>
      </c>
      <c r="J929">
        <f t="shared" ca="1" si="125"/>
        <v>0</v>
      </c>
      <c r="K929">
        <f t="shared" ca="1" si="125"/>
        <v>0</v>
      </c>
      <c r="L929">
        <f t="shared" ca="1" si="125"/>
        <v>0</v>
      </c>
      <c r="M929">
        <f t="shared" ca="1" si="125"/>
        <v>0</v>
      </c>
      <c r="N929">
        <f t="shared" ca="1" si="125"/>
        <v>0</v>
      </c>
      <c r="O929" t="str">
        <f t="shared" ca="1" si="130"/>
        <v>d:Z</v>
      </c>
      <c r="P929" t="str">
        <f t="shared" ca="1" si="131"/>
        <v>d9:Z9</v>
      </c>
    </row>
    <row r="930" spans="1:16">
      <c r="A930" t="str">
        <f t="shared" si="126"/>
        <v>01</v>
      </c>
      <c r="B930" t="str">
        <f t="shared" ca="1" si="127"/>
        <v>GRP</v>
      </c>
      <c r="C930" t="s">
        <v>289</v>
      </c>
      <c r="D930" t="s">
        <v>1370</v>
      </c>
      <c r="E930">
        <f t="shared" ca="1" si="128"/>
        <v>0</v>
      </c>
      <c r="H930" t="str">
        <f t="shared" ca="1" si="129"/>
        <v>'NEO GRP '!</v>
      </c>
      <c r="I930" t="str">
        <f t="shared" ca="1" si="132"/>
        <v>'NEO GRP '!</v>
      </c>
      <c r="J930">
        <f t="shared" ca="1" si="125"/>
        <v>0</v>
      </c>
      <c r="K930">
        <f t="shared" ca="1" si="125"/>
        <v>0</v>
      </c>
      <c r="L930">
        <f t="shared" ca="1" si="125"/>
        <v>0</v>
      </c>
      <c r="M930">
        <f t="shared" ca="1" si="125"/>
        <v>0</v>
      </c>
      <c r="N930">
        <f t="shared" ca="1" si="125"/>
        <v>0</v>
      </c>
      <c r="O930" t="str">
        <f t="shared" ca="1" si="130"/>
        <v>d:Z</v>
      </c>
      <c r="P930" t="str">
        <f t="shared" ca="1" si="131"/>
        <v>d9:Z9</v>
      </c>
    </row>
    <row r="931" spans="1:16">
      <c r="A931" t="str">
        <f t="shared" si="126"/>
        <v>02</v>
      </c>
      <c r="B931" t="str">
        <f t="shared" ca="1" si="127"/>
        <v>GRP</v>
      </c>
      <c r="C931" t="s">
        <v>289</v>
      </c>
      <c r="D931" t="s">
        <v>1371</v>
      </c>
      <c r="E931">
        <f t="shared" ca="1" si="128"/>
        <v>0</v>
      </c>
      <c r="H931" t="str">
        <f t="shared" ca="1" si="129"/>
        <v>'NEO GRP '!</v>
      </c>
      <c r="I931" t="str">
        <f t="shared" ca="1" si="132"/>
        <v>'NEO GRP '!</v>
      </c>
      <c r="J931">
        <f t="shared" ca="1" si="125"/>
        <v>0</v>
      </c>
      <c r="K931">
        <f t="shared" ca="1" si="125"/>
        <v>0</v>
      </c>
      <c r="L931">
        <f t="shared" ca="1" si="125"/>
        <v>0</v>
      </c>
      <c r="M931">
        <f t="shared" ca="1" si="125"/>
        <v>0</v>
      </c>
      <c r="N931">
        <f t="shared" ca="1" si="125"/>
        <v>0</v>
      </c>
      <c r="O931" t="str">
        <f t="shared" ca="1" si="130"/>
        <v>d:Z</v>
      </c>
      <c r="P931" t="str">
        <f t="shared" ca="1" si="131"/>
        <v>d9:Z9</v>
      </c>
    </row>
    <row r="932" spans="1:16">
      <c r="A932" t="str">
        <f t="shared" si="126"/>
        <v>03</v>
      </c>
      <c r="B932" t="str">
        <f t="shared" ca="1" si="127"/>
        <v>GRP</v>
      </c>
      <c r="C932" t="s">
        <v>289</v>
      </c>
      <c r="D932" t="s">
        <v>1372</v>
      </c>
      <c r="E932">
        <f t="shared" ca="1" si="128"/>
        <v>0</v>
      </c>
      <c r="H932" t="str">
        <f t="shared" ca="1" si="129"/>
        <v>'NEO GRP '!</v>
      </c>
      <c r="I932" t="str">
        <f t="shared" ca="1" si="132"/>
        <v>'NEO GRP '!</v>
      </c>
      <c r="J932">
        <f t="shared" ca="1" si="125"/>
        <v>0</v>
      </c>
      <c r="K932">
        <f t="shared" ca="1" si="125"/>
        <v>0</v>
      </c>
      <c r="L932">
        <f t="shared" ca="1" si="125"/>
        <v>0</v>
      </c>
      <c r="M932">
        <f t="shared" ca="1" si="125"/>
        <v>0</v>
      </c>
      <c r="N932">
        <f t="shared" ca="1" si="125"/>
        <v>0</v>
      </c>
      <c r="O932" t="str">
        <f t="shared" ca="1" si="130"/>
        <v>d:Z</v>
      </c>
      <c r="P932" t="str">
        <f t="shared" ca="1" si="131"/>
        <v>d9:Z9</v>
      </c>
    </row>
    <row r="933" spans="1:16">
      <c r="A933" t="str">
        <f t="shared" si="126"/>
        <v>04</v>
      </c>
      <c r="B933" t="str">
        <f t="shared" ca="1" si="127"/>
        <v>GRP</v>
      </c>
      <c r="C933" t="s">
        <v>289</v>
      </c>
      <c r="D933" t="s">
        <v>1373</v>
      </c>
      <c r="E933">
        <f t="shared" ca="1" si="128"/>
        <v>0</v>
      </c>
      <c r="H933" t="str">
        <f t="shared" ca="1" si="129"/>
        <v>'NEO GRP '!</v>
      </c>
      <c r="I933" t="str">
        <f t="shared" ca="1" si="132"/>
        <v>'NEO GRP '!</v>
      </c>
      <c r="J933">
        <f t="shared" ca="1" si="125"/>
        <v>0</v>
      </c>
      <c r="K933">
        <f t="shared" ca="1" si="125"/>
        <v>0</v>
      </c>
      <c r="L933">
        <f t="shared" ca="1" si="125"/>
        <v>0</v>
      </c>
      <c r="M933">
        <f t="shared" ca="1" si="125"/>
        <v>0</v>
      </c>
      <c r="N933">
        <f t="shared" ca="1" si="125"/>
        <v>0</v>
      </c>
      <c r="O933" t="str">
        <f t="shared" ca="1" si="130"/>
        <v>d:Z</v>
      </c>
      <c r="P933" t="str">
        <f t="shared" ca="1" si="131"/>
        <v>d9:Z9</v>
      </c>
    </row>
    <row r="934" spans="1:16">
      <c r="A934" t="str">
        <f t="shared" si="126"/>
        <v>05</v>
      </c>
      <c r="B934" t="str">
        <f t="shared" ca="1" si="127"/>
        <v>GRP</v>
      </c>
      <c r="C934" t="s">
        <v>289</v>
      </c>
      <c r="D934" t="s">
        <v>1374</v>
      </c>
      <c r="E934">
        <f t="shared" ca="1" si="128"/>
        <v>0</v>
      </c>
      <c r="H934" t="str">
        <f t="shared" ca="1" si="129"/>
        <v>'NEO GRP '!</v>
      </c>
      <c r="I934" t="str">
        <f t="shared" ca="1" si="132"/>
        <v>'NEO GRP '!</v>
      </c>
      <c r="J934">
        <f t="shared" ca="1" si="125"/>
        <v>0</v>
      </c>
      <c r="K934">
        <f t="shared" ca="1" si="125"/>
        <v>0</v>
      </c>
      <c r="L934">
        <f t="shared" ca="1" si="125"/>
        <v>0</v>
      </c>
      <c r="M934">
        <f t="shared" ca="1" si="125"/>
        <v>0</v>
      </c>
      <c r="N934">
        <f t="shared" ca="1" si="125"/>
        <v>0</v>
      </c>
      <c r="O934" t="str">
        <f t="shared" ca="1" si="130"/>
        <v>d:Z</v>
      </c>
      <c r="P934" t="str">
        <f t="shared" ca="1" si="131"/>
        <v>d9:Z9</v>
      </c>
    </row>
    <row r="935" spans="1:16">
      <c r="A935" t="str">
        <f t="shared" si="126"/>
        <v>06</v>
      </c>
      <c r="B935" t="str">
        <f t="shared" ca="1" si="127"/>
        <v>GRP</v>
      </c>
      <c r="C935" t="s">
        <v>289</v>
      </c>
      <c r="D935" t="s">
        <v>1375</v>
      </c>
      <c r="E935">
        <f t="shared" ca="1" si="128"/>
        <v>0</v>
      </c>
      <c r="H935" t="str">
        <f t="shared" ca="1" si="129"/>
        <v>'NEO GRP '!</v>
      </c>
      <c r="I935" t="str">
        <f t="shared" ca="1" si="132"/>
        <v>'NEO GRP '!</v>
      </c>
      <c r="J935">
        <f t="shared" ca="1" si="125"/>
        <v>0</v>
      </c>
      <c r="K935">
        <f t="shared" ca="1" si="125"/>
        <v>0</v>
      </c>
      <c r="L935">
        <f t="shared" ca="1" si="125"/>
        <v>0</v>
      </c>
      <c r="M935">
        <f t="shared" ca="1" si="125"/>
        <v>0</v>
      </c>
      <c r="N935">
        <f t="shared" ca="1" si="125"/>
        <v>0</v>
      </c>
      <c r="O935" t="str">
        <f t="shared" ca="1" si="130"/>
        <v>d:Z</v>
      </c>
      <c r="P935" t="str">
        <f t="shared" ca="1" si="131"/>
        <v>d9:Z9</v>
      </c>
    </row>
    <row r="936" spans="1:16">
      <c r="A936" t="str">
        <f t="shared" si="126"/>
        <v>07</v>
      </c>
      <c r="B936" t="str">
        <f t="shared" ca="1" si="127"/>
        <v>GRP</v>
      </c>
      <c r="C936" t="s">
        <v>289</v>
      </c>
      <c r="D936" t="s">
        <v>1376</v>
      </c>
      <c r="E936">
        <f t="shared" ca="1" si="128"/>
        <v>0</v>
      </c>
      <c r="H936" t="str">
        <f t="shared" ca="1" si="129"/>
        <v>'NEO GRP '!</v>
      </c>
      <c r="I936" t="str">
        <f t="shared" ca="1" si="132"/>
        <v>'NEO GRP '!</v>
      </c>
      <c r="J936">
        <f t="shared" ca="1" si="125"/>
        <v>0</v>
      </c>
      <c r="K936">
        <f t="shared" ca="1" si="125"/>
        <v>0</v>
      </c>
      <c r="L936">
        <f t="shared" ca="1" si="125"/>
        <v>0</v>
      </c>
      <c r="M936">
        <f t="shared" ca="1" si="125"/>
        <v>0</v>
      </c>
      <c r="N936">
        <f t="shared" ca="1" si="125"/>
        <v>0</v>
      </c>
      <c r="O936" t="str">
        <f t="shared" ca="1" si="130"/>
        <v>d:Z</v>
      </c>
      <c r="P936" t="str">
        <f t="shared" ca="1" si="131"/>
        <v>d9:Z9</v>
      </c>
    </row>
    <row r="937" spans="1:16">
      <c r="A937" t="str">
        <f t="shared" si="126"/>
        <v>08</v>
      </c>
      <c r="B937" t="str">
        <f t="shared" ca="1" si="127"/>
        <v>GRP</v>
      </c>
      <c r="C937" t="s">
        <v>289</v>
      </c>
      <c r="D937" t="s">
        <v>1377</v>
      </c>
      <c r="E937">
        <f t="shared" ca="1" si="128"/>
        <v>0</v>
      </c>
      <c r="H937" t="str">
        <f t="shared" ca="1" si="129"/>
        <v>'NEO GRP '!</v>
      </c>
      <c r="I937" t="str">
        <f t="shared" ca="1" si="132"/>
        <v>'NEO GRP '!</v>
      </c>
      <c r="J937">
        <f t="shared" ca="1" si="125"/>
        <v>0</v>
      </c>
      <c r="K937">
        <f t="shared" ca="1" si="125"/>
        <v>0</v>
      </c>
      <c r="L937">
        <f t="shared" ca="1" si="125"/>
        <v>0</v>
      </c>
      <c r="M937">
        <f t="shared" ca="1" si="125"/>
        <v>0</v>
      </c>
      <c r="N937">
        <f t="shared" ca="1" si="125"/>
        <v>0</v>
      </c>
      <c r="O937" t="str">
        <f t="shared" ca="1" si="130"/>
        <v>d:Z</v>
      </c>
      <c r="P937" t="str">
        <f t="shared" ca="1" si="131"/>
        <v>d9:Z9</v>
      </c>
    </row>
    <row r="938" spans="1:16">
      <c r="A938" t="str">
        <f t="shared" si="126"/>
        <v>09</v>
      </c>
      <c r="B938" t="str">
        <f t="shared" ca="1" si="127"/>
        <v>GRP</v>
      </c>
      <c r="C938" t="s">
        <v>289</v>
      </c>
      <c r="D938" t="s">
        <v>1378</v>
      </c>
      <c r="E938">
        <f t="shared" ca="1" si="128"/>
        <v>0</v>
      </c>
      <c r="H938" t="str">
        <f t="shared" ca="1" si="129"/>
        <v>'NEO GRP '!</v>
      </c>
      <c r="I938" t="str">
        <f t="shared" ca="1" si="132"/>
        <v>'NEO GRP '!</v>
      </c>
      <c r="J938">
        <f t="shared" ca="1" si="125"/>
        <v>0</v>
      </c>
      <c r="K938">
        <f t="shared" ca="1" si="125"/>
        <v>0</v>
      </c>
      <c r="L938">
        <f t="shared" ca="1" si="125"/>
        <v>0</v>
      </c>
      <c r="M938">
        <f t="shared" ca="1" si="125"/>
        <v>0</v>
      </c>
      <c r="N938">
        <f t="shared" ca="1" si="125"/>
        <v>0</v>
      </c>
      <c r="O938" t="str">
        <f t="shared" ca="1" si="130"/>
        <v>d:Z</v>
      </c>
      <c r="P938" t="str">
        <f t="shared" ca="1" si="131"/>
        <v>d9:Z9</v>
      </c>
    </row>
    <row r="939" spans="1:16">
      <c r="A939" t="str">
        <f t="shared" si="126"/>
        <v>10</v>
      </c>
      <c r="B939" t="str">
        <f t="shared" ca="1" si="127"/>
        <v>GRP</v>
      </c>
      <c r="C939" t="s">
        <v>289</v>
      </c>
      <c r="D939" t="s">
        <v>1379</v>
      </c>
      <c r="E939">
        <f t="shared" ca="1" si="128"/>
        <v>0</v>
      </c>
      <c r="H939" t="str">
        <f t="shared" ca="1" si="129"/>
        <v>'NEO GRP '!</v>
      </c>
      <c r="I939" t="str">
        <f t="shared" ca="1" si="132"/>
        <v>'NEO GRP '!</v>
      </c>
      <c r="J939">
        <f t="shared" ca="1" si="125"/>
        <v>0</v>
      </c>
      <c r="K939">
        <f t="shared" ca="1" si="125"/>
        <v>0</v>
      </c>
      <c r="L939">
        <f t="shared" ca="1" si="125"/>
        <v>0</v>
      </c>
      <c r="M939">
        <f t="shared" ca="1" si="125"/>
        <v>0</v>
      </c>
      <c r="N939">
        <f t="shared" ca="1" si="125"/>
        <v>0</v>
      </c>
      <c r="O939" t="str">
        <f t="shared" ca="1" si="130"/>
        <v>d:Z</v>
      </c>
      <c r="P939" t="str">
        <f t="shared" ca="1" si="131"/>
        <v>d9:Z9</v>
      </c>
    </row>
    <row r="940" spans="1:16">
      <c r="A940" t="str">
        <f t="shared" si="126"/>
        <v>11</v>
      </c>
      <c r="B940" t="str">
        <f t="shared" ca="1" si="127"/>
        <v>GRP</v>
      </c>
      <c r="C940" t="s">
        <v>289</v>
      </c>
      <c r="D940" t="s">
        <v>1380</v>
      </c>
      <c r="E940">
        <f t="shared" ca="1" si="128"/>
        <v>0</v>
      </c>
      <c r="H940" t="str">
        <f t="shared" ca="1" si="129"/>
        <v>'NEO GRP '!</v>
      </c>
      <c r="I940" t="str">
        <f t="shared" ca="1" si="132"/>
        <v>'NEO GRP '!</v>
      </c>
      <c r="J940">
        <f t="shared" ca="1" si="125"/>
        <v>0</v>
      </c>
      <c r="K940">
        <f t="shared" ca="1" si="125"/>
        <v>0</v>
      </c>
      <c r="L940">
        <f t="shared" ca="1" si="125"/>
        <v>0</v>
      </c>
      <c r="M940">
        <f t="shared" ca="1" si="125"/>
        <v>0</v>
      </c>
      <c r="N940">
        <f t="shared" ca="1" si="125"/>
        <v>0</v>
      </c>
      <c r="O940" t="str">
        <f t="shared" ca="1" si="130"/>
        <v>d:Z</v>
      </c>
      <c r="P940" t="str">
        <f t="shared" ca="1" si="131"/>
        <v>d9:Z9</v>
      </c>
    </row>
    <row r="941" spans="1:16">
      <c r="A941" t="str">
        <f t="shared" si="126"/>
        <v>12</v>
      </c>
      <c r="B941" t="str">
        <f t="shared" ca="1" si="127"/>
        <v>GRP</v>
      </c>
      <c r="C941" t="s">
        <v>289</v>
      </c>
      <c r="D941" t="s">
        <v>1381</v>
      </c>
      <c r="E941">
        <f t="shared" ca="1" si="128"/>
        <v>0</v>
      </c>
      <c r="H941" t="str">
        <f t="shared" ca="1" si="129"/>
        <v>'NEO GRP '!</v>
      </c>
      <c r="I941" t="str">
        <f t="shared" ca="1" si="132"/>
        <v>'NEO GRP '!</v>
      </c>
      <c r="J941">
        <f t="shared" ca="1" si="125"/>
        <v>0</v>
      </c>
      <c r="K941">
        <f t="shared" ca="1" si="125"/>
        <v>0</v>
      </c>
      <c r="L941">
        <f t="shared" ca="1" si="125"/>
        <v>0</v>
      </c>
      <c r="M941">
        <f t="shared" ca="1" si="125"/>
        <v>0</v>
      </c>
      <c r="N941">
        <f t="shared" ca="1" si="125"/>
        <v>0</v>
      </c>
      <c r="O941" t="str">
        <f t="shared" ca="1" si="130"/>
        <v>d:Z</v>
      </c>
      <c r="P941" t="str">
        <f t="shared" ca="1" si="131"/>
        <v>d9:Z9</v>
      </c>
    </row>
    <row r="942" spans="1:16">
      <c r="A942" t="str">
        <f t="shared" si="126"/>
        <v>13</v>
      </c>
      <c r="B942" t="str">
        <f t="shared" ca="1" si="127"/>
        <v>GRP</v>
      </c>
      <c r="C942" t="s">
        <v>289</v>
      </c>
      <c r="D942" t="s">
        <v>1382</v>
      </c>
      <c r="E942">
        <f t="shared" ca="1" si="128"/>
        <v>0</v>
      </c>
      <c r="H942" t="str">
        <f t="shared" ca="1" si="129"/>
        <v>'NEO GRP '!</v>
      </c>
      <c r="I942" t="str">
        <f t="shared" ca="1" si="132"/>
        <v>'NEO GRP '!</v>
      </c>
      <c r="J942">
        <f t="shared" ref="J942:N992" ca="1" si="133">IF(IFERROR(VLOOKUP($C942,INDIRECT(J$14&amp;"D:D"),1,FALSE),0)&lt;&gt;0,J$14,0)</f>
        <v>0</v>
      </c>
      <c r="K942">
        <f t="shared" ca="1" si="133"/>
        <v>0</v>
      </c>
      <c r="L942">
        <f t="shared" ca="1" si="133"/>
        <v>0</v>
      </c>
      <c r="M942">
        <f t="shared" ca="1" si="133"/>
        <v>0</v>
      </c>
      <c r="N942">
        <f t="shared" ca="1" si="133"/>
        <v>0</v>
      </c>
      <c r="O942" t="str">
        <f t="shared" ca="1" si="130"/>
        <v>d:Z</v>
      </c>
      <c r="P942" t="str">
        <f t="shared" ca="1" si="131"/>
        <v>d9:Z9</v>
      </c>
    </row>
    <row r="943" spans="1:16">
      <c r="A943" t="str">
        <f t="shared" si="126"/>
        <v>100</v>
      </c>
      <c r="B943" t="str">
        <f t="shared" ca="1" si="127"/>
        <v>GRP</v>
      </c>
      <c r="C943" t="s">
        <v>289</v>
      </c>
      <c r="D943" t="s">
        <v>1383</v>
      </c>
      <c r="E943">
        <f t="shared" ca="1" si="128"/>
        <v>0</v>
      </c>
      <c r="H943" t="str">
        <f t="shared" ca="1" si="129"/>
        <v>'NEO GRP '!</v>
      </c>
      <c r="I943" t="str">
        <f t="shared" ca="1" si="132"/>
        <v>'NEO GRP '!</v>
      </c>
      <c r="J943">
        <f t="shared" ca="1" si="133"/>
        <v>0</v>
      </c>
      <c r="K943">
        <f t="shared" ca="1" si="133"/>
        <v>0</v>
      </c>
      <c r="L943">
        <f t="shared" ca="1" si="133"/>
        <v>0</v>
      </c>
      <c r="M943">
        <f t="shared" ca="1" si="133"/>
        <v>0</v>
      </c>
      <c r="N943">
        <f t="shared" ca="1" si="133"/>
        <v>0</v>
      </c>
      <c r="O943" t="str">
        <f t="shared" ca="1" si="130"/>
        <v>d:Z</v>
      </c>
      <c r="P943" t="str">
        <f t="shared" ca="1" si="131"/>
        <v>d9:Z9</v>
      </c>
    </row>
    <row r="944" spans="1:16">
      <c r="A944" t="str">
        <f t="shared" si="126"/>
        <v>01</v>
      </c>
      <c r="B944" t="str">
        <f t="shared" ca="1" si="127"/>
        <v>GRP</v>
      </c>
      <c r="C944" t="s">
        <v>290</v>
      </c>
      <c r="D944" t="s">
        <v>1384</v>
      </c>
      <c r="E944">
        <f t="shared" ca="1" si="128"/>
        <v>0</v>
      </c>
      <c r="H944" t="str">
        <f t="shared" ca="1" si="129"/>
        <v>'NEO GRP '!</v>
      </c>
      <c r="I944" t="str">
        <f t="shared" ca="1" si="132"/>
        <v>'NEO GRP '!</v>
      </c>
      <c r="J944">
        <f t="shared" ca="1" si="133"/>
        <v>0</v>
      </c>
      <c r="K944">
        <f t="shared" ca="1" si="133"/>
        <v>0</v>
      </c>
      <c r="L944">
        <f t="shared" ca="1" si="133"/>
        <v>0</v>
      </c>
      <c r="M944">
        <f t="shared" ca="1" si="133"/>
        <v>0</v>
      </c>
      <c r="N944">
        <f t="shared" ca="1" si="133"/>
        <v>0</v>
      </c>
      <c r="O944" t="str">
        <f t="shared" ca="1" si="130"/>
        <v>d:Z</v>
      </c>
      <c r="P944" t="str">
        <f t="shared" ca="1" si="131"/>
        <v>d9:Z9</v>
      </c>
    </row>
    <row r="945" spans="1:16">
      <c r="A945" t="str">
        <f t="shared" si="126"/>
        <v>02</v>
      </c>
      <c r="B945" t="str">
        <f t="shared" ca="1" si="127"/>
        <v>GRP</v>
      </c>
      <c r="C945" t="s">
        <v>290</v>
      </c>
      <c r="D945" t="s">
        <v>1385</v>
      </c>
      <c r="E945">
        <f t="shared" ca="1" si="128"/>
        <v>0</v>
      </c>
      <c r="H945" t="str">
        <f t="shared" ca="1" si="129"/>
        <v>'NEO GRP '!</v>
      </c>
      <c r="I945" t="str">
        <f t="shared" ca="1" si="132"/>
        <v>'NEO GRP '!</v>
      </c>
      <c r="J945">
        <f t="shared" ca="1" si="133"/>
        <v>0</v>
      </c>
      <c r="K945">
        <f t="shared" ca="1" si="133"/>
        <v>0</v>
      </c>
      <c r="L945">
        <f t="shared" ca="1" si="133"/>
        <v>0</v>
      </c>
      <c r="M945">
        <f t="shared" ca="1" si="133"/>
        <v>0</v>
      </c>
      <c r="N945">
        <f t="shared" ca="1" si="133"/>
        <v>0</v>
      </c>
      <c r="O945" t="str">
        <f t="shared" ca="1" si="130"/>
        <v>d:Z</v>
      </c>
      <c r="P945" t="str">
        <f t="shared" ca="1" si="131"/>
        <v>d9:Z9</v>
      </c>
    </row>
    <row r="946" spans="1:16">
      <c r="A946" t="str">
        <f t="shared" si="126"/>
        <v>03</v>
      </c>
      <c r="B946" t="str">
        <f t="shared" ca="1" si="127"/>
        <v>GRP</v>
      </c>
      <c r="C946" t="s">
        <v>290</v>
      </c>
      <c r="D946" t="s">
        <v>1386</v>
      </c>
      <c r="E946">
        <f t="shared" ca="1" si="128"/>
        <v>0</v>
      </c>
      <c r="H946" t="str">
        <f t="shared" ca="1" si="129"/>
        <v>'NEO GRP '!</v>
      </c>
      <c r="I946" t="str">
        <f t="shared" ca="1" si="132"/>
        <v>'NEO GRP '!</v>
      </c>
      <c r="J946">
        <f t="shared" ca="1" si="133"/>
        <v>0</v>
      </c>
      <c r="K946">
        <f t="shared" ca="1" si="133"/>
        <v>0</v>
      </c>
      <c r="L946">
        <f t="shared" ca="1" si="133"/>
        <v>0</v>
      </c>
      <c r="M946">
        <f t="shared" ca="1" si="133"/>
        <v>0</v>
      </c>
      <c r="N946">
        <f t="shared" ca="1" si="133"/>
        <v>0</v>
      </c>
      <c r="O946" t="str">
        <f t="shared" ca="1" si="130"/>
        <v>d:Z</v>
      </c>
      <c r="P946" t="str">
        <f t="shared" ca="1" si="131"/>
        <v>d9:Z9</v>
      </c>
    </row>
    <row r="947" spans="1:16">
      <c r="A947" t="str">
        <f t="shared" si="126"/>
        <v>04</v>
      </c>
      <c r="B947" t="str">
        <f t="shared" ca="1" si="127"/>
        <v>GRP</v>
      </c>
      <c r="C947" t="s">
        <v>290</v>
      </c>
      <c r="D947" t="s">
        <v>1387</v>
      </c>
      <c r="E947">
        <f t="shared" ca="1" si="128"/>
        <v>0</v>
      </c>
      <c r="H947" t="str">
        <f t="shared" ca="1" si="129"/>
        <v>'NEO GRP '!</v>
      </c>
      <c r="I947" t="str">
        <f t="shared" ca="1" si="132"/>
        <v>'NEO GRP '!</v>
      </c>
      <c r="J947">
        <f t="shared" ca="1" si="133"/>
        <v>0</v>
      </c>
      <c r="K947">
        <f t="shared" ca="1" si="133"/>
        <v>0</v>
      </c>
      <c r="L947">
        <f t="shared" ca="1" si="133"/>
        <v>0</v>
      </c>
      <c r="M947">
        <f t="shared" ca="1" si="133"/>
        <v>0</v>
      </c>
      <c r="N947">
        <f t="shared" ca="1" si="133"/>
        <v>0</v>
      </c>
      <c r="O947" t="str">
        <f t="shared" ca="1" si="130"/>
        <v>d:Z</v>
      </c>
      <c r="P947" t="str">
        <f t="shared" ca="1" si="131"/>
        <v>d9:Z9</v>
      </c>
    </row>
    <row r="948" spans="1:16">
      <c r="A948" t="str">
        <f t="shared" si="126"/>
        <v>05</v>
      </c>
      <c r="B948" t="str">
        <f t="shared" ca="1" si="127"/>
        <v>GRP</v>
      </c>
      <c r="C948" t="s">
        <v>290</v>
      </c>
      <c r="D948" t="s">
        <v>1388</v>
      </c>
      <c r="E948">
        <f t="shared" ca="1" si="128"/>
        <v>0</v>
      </c>
      <c r="H948" t="str">
        <f t="shared" ca="1" si="129"/>
        <v>'NEO GRP '!</v>
      </c>
      <c r="I948" t="str">
        <f t="shared" ca="1" si="132"/>
        <v>'NEO GRP '!</v>
      </c>
      <c r="J948">
        <f t="shared" ca="1" si="133"/>
        <v>0</v>
      </c>
      <c r="K948">
        <f t="shared" ca="1" si="133"/>
        <v>0</v>
      </c>
      <c r="L948">
        <f t="shared" ca="1" si="133"/>
        <v>0</v>
      </c>
      <c r="M948">
        <f t="shared" ca="1" si="133"/>
        <v>0</v>
      </c>
      <c r="N948">
        <f t="shared" ca="1" si="133"/>
        <v>0</v>
      </c>
      <c r="O948" t="str">
        <f t="shared" ca="1" si="130"/>
        <v>d:Z</v>
      </c>
      <c r="P948" t="str">
        <f t="shared" ca="1" si="131"/>
        <v>d9:Z9</v>
      </c>
    </row>
    <row r="949" spans="1:16">
      <c r="A949" t="str">
        <f t="shared" si="126"/>
        <v>06</v>
      </c>
      <c r="B949" t="str">
        <f t="shared" ca="1" si="127"/>
        <v>GRP</v>
      </c>
      <c r="C949" t="s">
        <v>290</v>
      </c>
      <c r="D949" t="s">
        <v>1389</v>
      </c>
      <c r="E949">
        <f t="shared" ca="1" si="128"/>
        <v>0</v>
      </c>
      <c r="H949" t="str">
        <f t="shared" ca="1" si="129"/>
        <v>'NEO GRP '!</v>
      </c>
      <c r="I949" t="str">
        <f t="shared" ca="1" si="132"/>
        <v>'NEO GRP '!</v>
      </c>
      <c r="J949">
        <f t="shared" ca="1" si="133"/>
        <v>0</v>
      </c>
      <c r="K949">
        <f t="shared" ca="1" si="133"/>
        <v>0</v>
      </c>
      <c r="L949">
        <f t="shared" ca="1" si="133"/>
        <v>0</v>
      </c>
      <c r="M949">
        <f t="shared" ca="1" si="133"/>
        <v>0</v>
      </c>
      <c r="N949">
        <f t="shared" ca="1" si="133"/>
        <v>0</v>
      </c>
      <c r="O949" t="str">
        <f t="shared" ca="1" si="130"/>
        <v>d:Z</v>
      </c>
      <c r="P949" t="str">
        <f t="shared" ca="1" si="131"/>
        <v>d9:Z9</v>
      </c>
    </row>
    <row r="950" spans="1:16">
      <c r="A950" t="str">
        <f t="shared" si="126"/>
        <v>07</v>
      </c>
      <c r="B950" t="str">
        <f t="shared" ca="1" si="127"/>
        <v>GRP</v>
      </c>
      <c r="C950" t="s">
        <v>290</v>
      </c>
      <c r="D950" t="s">
        <v>1390</v>
      </c>
      <c r="E950">
        <f t="shared" ca="1" si="128"/>
        <v>0</v>
      </c>
      <c r="H950" t="str">
        <f t="shared" ca="1" si="129"/>
        <v>'NEO GRP '!</v>
      </c>
      <c r="I950" t="str">
        <f t="shared" ca="1" si="132"/>
        <v>'NEO GRP '!</v>
      </c>
      <c r="J950">
        <f t="shared" ca="1" si="133"/>
        <v>0</v>
      </c>
      <c r="K950">
        <f t="shared" ca="1" si="133"/>
        <v>0</v>
      </c>
      <c r="L950">
        <f t="shared" ca="1" si="133"/>
        <v>0</v>
      </c>
      <c r="M950">
        <f t="shared" ca="1" si="133"/>
        <v>0</v>
      </c>
      <c r="N950">
        <f t="shared" ca="1" si="133"/>
        <v>0</v>
      </c>
      <c r="O950" t="str">
        <f t="shared" ca="1" si="130"/>
        <v>d:Z</v>
      </c>
      <c r="P950" t="str">
        <f t="shared" ca="1" si="131"/>
        <v>d9:Z9</v>
      </c>
    </row>
    <row r="951" spans="1:16">
      <c r="A951" t="str">
        <f t="shared" si="126"/>
        <v>08</v>
      </c>
      <c r="B951" t="str">
        <f t="shared" ca="1" si="127"/>
        <v>GRP</v>
      </c>
      <c r="C951" t="s">
        <v>290</v>
      </c>
      <c r="D951" t="s">
        <v>1391</v>
      </c>
      <c r="E951">
        <f t="shared" ca="1" si="128"/>
        <v>0</v>
      </c>
      <c r="H951" t="str">
        <f t="shared" ca="1" si="129"/>
        <v>'NEO GRP '!</v>
      </c>
      <c r="I951" t="str">
        <f t="shared" ca="1" si="132"/>
        <v>'NEO GRP '!</v>
      </c>
      <c r="J951">
        <f t="shared" ca="1" si="133"/>
        <v>0</v>
      </c>
      <c r="K951">
        <f t="shared" ca="1" si="133"/>
        <v>0</v>
      </c>
      <c r="L951">
        <f t="shared" ca="1" si="133"/>
        <v>0</v>
      </c>
      <c r="M951">
        <f t="shared" ca="1" si="133"/>
        <v>0</v>
      </c>
      <c r="N951">
        <f t="shared" ca="1" si="133"/>
        <v>0</v>
      </c>
      <c r="O951" t="str">
        <f t="shared" ca="1" si="130"/>
        <v>d:Z</v>
      </c>
      <c r="P951" t="str">
        <f t="shared" ca="1" si="131"/>
        <v>d9:Z9</v>
      </c>
    </row>
    <row r="952" spans="1:16">
      <c r="A952" t="str">
        <f t="shared" si="126"/>
        <v>09</v>
      </c>
      <c r="B952" t="str">
        <f t="shared" ca="1" si="127"/>
        <v>GRP</v>
      </c>
      <c r="C952" t="s">
        <v>290</v>
      </c>
      <c r="D952" t="s">
        <v>1392</v>
      </c>
      <c r="E952">
        <f t="shared" ca="1" si="128"/>
        <v>0</v>
      </c>
      <c r="H952" t="str">
        <f t="shared" ca="1" si="129"/>
        <v>'NEO GRP '!</v>
      </c>
      <c r="I952" t="str">
        <f t="shared" ca="1" si="132"/>
        <v>'NEO GRP '!</v>
      </c>
      <c r="J952">
        <f t="shared" ca="1" si="133"/>
        <v>0</v>
      </c>
      <c r="K952">
        <f t="shared" ca="1" si="133"/>
        <v>0</v>
      </c>
      <c r="L952">
        <f t="shared" ca="1" si="133"/>
        <v>0</v>
      </c>
      <c r="M952">
        <f t="shared" ca="1" si="133"/>
        <v>0</v>
      </c>
      <c r="N952">
        <f t="shared" ca="1" si="133"/>
        <v>0</v>
      </c>
      <c r="O952" t="str">
        <f t="shared" ca="1" si="130"/>
        <v>d:Z</v>
      </c>
      <c r="P952" t="str">
        <f t="shared" ca="1" si="131"/>
        <v>d9:Z9</v>
      </c>
    </row>
    <row r="953" spans="1:16">
      <c r="A953" t="str">
        <f t="shared" si="126"/>
        <v>10</v>
      </c>
      <c r="B953" t="str">
        <f t="shared" ca="1" si="127"/>
        <v>GRP</v>
      </c>
      <c r="C953" t="s">
        <v>290</v>
      </c>
      <c r="D953" t="s">
        <v>1393</v>
      </c>
      <c r="E953">
        <f t="shared" ca="1" si="128"/>
        <v>0</v>
      </c>
      <c r="H953" t="str">
        <f t="shared" ca="1" si="129"/>
        <v>'NEO GRP '!</v>
      </c>
      <c r="I953" t="str">
        <f t="shared" ca="1" si="132"/>
        <v>'NEO GRP '!</v>
      </c>
      <c r="J953">
        <f t="shared" ca="1" si="133"/>
        <v>0</v>
      </c>
      <c r="K953">
        <f t="shared" ca="1" si="133"/>
        <v>0</v>
      </c>
      <c r="L953">
        <f t="shared" ca="1" si="133"/>
        <v>0</v>
      </c>
      <c r="M953">
        <f t="shared" ca="1" si="133"/>
        <v>0</v>
      </c>
      <c r="N953">
        <f t="shared" ca="1" si="133"/>
        <v>0</v>
      </c>
      <c r="O953" t="str">
        <f t="shared" ca="1" si="130"/>
        <v>d:Z</v>
      </c>
      <c r="P953" t="str">
        <f t="shared" ca="1" si="131"/>
        <v>d9:Z9</v>
      </c>
    </row>
    <row r="954" spans="1:16">
      <c r="A954" t="str">
        <f t="shared" si="126"/>
        <v>11</v>
      </c>
      <c r="B954" t="str">
        <f t="shared" ca="1" si="127"/>
        <v>GRP</v>
      </c>
      <c r="C954" t="s">
        <v>290</v>
      </c>
      <c r="D954" t="s">
        <v>1394</v>
      </c>
      <c r="E954">
        <f t="shared" ca="1" si="128"/>
        <v>0</v>
      </c>
      <c r="H954" t="str">
        <f t="shared" ca="1" si="129"/>
        <v>'NEO GRP '!</v>
      </c>
      <c r="I954" t="str">
        <f t="shared" ca="1" si="132"/>
        <v>'NEO GRP '!</v>
      </c>
      <c r="J954">
        <f t="shared" ca="1" si="133"/>
        <v>0</v>
      </c>
      <c r="K954">
        <f t="shared" ca="1" si="133"/>
        <v>0</v>
      </c>
      <c r="L954">
        <f t="shared" ca="1" si="133"/>
        <v>0</v>
      </c>
      <c r="M954">
        <f t="shared" ca="1" si="133"/>
        <v>0</v>
      </c>
      <c r="N954">
        <f t="shared" ca="1" si="133"/>
        <v>0</v>
      </c>
      <c r="O954" t="str">
        <f t="shared" ca="1" si="130"/>
        <v>d:Z</v>
      </c>
      <c r="P954" t="str">
        <f t="shared" ca="1" si="131"/>
        <v>d9:Z9</v>
      </c>
    </row>
    <row r="955" spans="1:16">
      <c r="A955" t="str">
        <f t="shared" si="126"/>
        <v>12</v>
      </c>
      <c r="B955" t="str">
        <f t="shared" ca="1" si="127"/>
        <v>GRP</v>
      </c>
      <c r="C955" t="s">
        <v>290</v>
      </c>
      <c r="D955" t="s">
        <v>1395</v>
      </c>
      <c r="E955">
        <f t="shared" ca="1" si="128"/>
        <v>0</v>
      </c>
      <c r="H955" t="str">
        <f t="shared" ca="1" si="129"/>
        <v>'NEO GRP '!</v>
      </c>
      <c r="I955" t="str">
        <f t="shared" ca="1" si="132"/>
        <v>'NEO GRP '!</v>
      </c>
      <c r="J955">
        <f t="shared" ca="1" si="133"/>
        <v>0</v>
      </c>
      <c r="K955">
        <f t="shared" ca="1" si="133"/>
        <v>0</v>
      </c>
      <c r="L955">
        <f t="shared" ca="1" si="133"/>
        <v>0</v>
      </c>
      <c r="M955">
        <f t="shared" ca="1" si="133"/>
        <v>0</v>
      </c>
      <c r="N955">
        <f t="shared" ca="1" si="133"/>
        <v>0</v>
      </c>
      <c r="O955" t="str">
        <f t="shared" ca="1" si="130"/>
        <v>d:Z</v>
      </c>
      <c r="P955" t="str">
        <f t="shared" ca="1" si="131"/>
        <v>d9:Z9</v>
      </c>
    </row>
    <row r="956" spans="1:16">
      <c r="A956" t="str">
        <f t="shared" si="126"/>
        <v>13</v>
      </c>
      <c r="B956" t="str">
        <f t="shared" ca="1" si="127"/>
        <v>GRP</v>
      </c>
      <c r="C956" t="s">
        <v>290</v>
      </c>
      <c r="D956" t="s">
        <v>1396</v>
      </c>
      <c r="E956">
        <f t="shared" ca="1" si="128"/>
        <v>0</v>
      </c>
      <c r="H956" t="str">
        <f t="shared" ca="1" si="129"/>
        <v>'NEO GRP '!</v>
      </c>
      <c r="I956" t="str">
        <f t="shared" ca="1" si="132"/>
        <v>'NEO GRP '!</v>
      </c>
      <c r="J956">
        <f t="shared" ca="1" si="133"/>
        <v>0</v>
      </c>
      <c r="K956">
        <f t="shared" ca="1" si="133"/>
        <v>0</v>
      </c>
      <c r="L956">
        <f t="shared" ca="1" si="133"/>
        <v>0</v>
      </c>
      <c r="M956">
        <f t="shared" ca="1" si="133"/>
        <v>0</v>
      </c>
      <c r="N956">
        <f t="shared" ca="1" si="133"/>
        <v>0</v>
      </c>
      <c r="O956" t="str">
        <f t="shared" ca="1" si="130"/>
        <v>d:Z</v>
      </c>
      <c r="P956" t="str">
        <f t="shared" ca="1" si="131"/>
        <v>d9:Z9</v>
      </c>
    </row>
    <row r="957" spans="1:16">
      <c r="A957" t="str">
        <f t="shared" si="126"/>
        <v>100</v>
      </c>
      <c r="B957" t="str">
        <f t="shared" ca="1" si="127"/>
        <v>GRP</v>
      </c>
      <c r="C957" t="s">
        <v>290</v>
      </c>
      <c r="D957" t="s">
        <v>1397</v>
      </c>
      <c r="E957">
        <f t="shared" ca="1" si="128"/>
        <v>0</v>
      </c>
      <c r="H957" t="str">
        <f t="shared" ca="1" si="129"/>
        <v>'NEO GRP '!</v>
      </c>
      <c r="I957" t="str">
        <f t="shared" ca="1" si="132"/>
        <v>'NEO GRP '!</v>
      </c>
      <c r="J957">
        <f t="shared" ca="1" si="133"/>
        <v>0</v>
      </c>
      <c r="K957">
        <f t="shared" ca="1" si="133"/>
        <v>0</v>
      </c>
      <c r="L957">
        <f t="shared" ca="1" si="133"/>
        <v>0</v>
      </c>
      <c r="M957">
        <f t="shared" ca="1" si="133"/>
        <v>0</v>
      </c>
      <c r="N957">
        <f t="shared" ca="1" si="133"/>
        <v>0</v>
      </c>
      <c r="O957" t="str">
        <f t="shared" ca="1" si="130"/>
        <v>d:Z</v>
      </c>
      <c r="P957" t="str">
        <f t="shared" ca="1" si="131"/>
        <v>d9:Z9</v>
      </c>
    </row>
    <row r="958" spans="1:16">
      <c r="A958" t="str">
        <f t="shared" si="126"/>
        <v>01</v>
      </c>
      <c r="B958" t="str">
        <f t="shared" ca="1" si="127"/>
        <v>GRP</v>
      </c>
      <c r="C958" t="s">
        <v>291</v>
      </c>
      <c r="D958" t="s">
        <v>1398</v>
      </c>
      <c r="E958">
        <f t="shared" ca="1" si="128"/>
        <v>0</v>
      </c>
      <c r="H958" t="str">
        <f t="shared" ca="1" si="129"/>
        <v>'NEO GRP '!</v>
      </c>
      <c r="I958" t="str">
        <f t="shared" ca="1" si="132"/>
        <v>'NEO GRP '!</v>
      </c>
      <c r="J958">
        <f t="shared" ca="1" si="133"/>
        <v>0</v>
      </c>
      <c r="K958">
        <f t="shared" ca="1" si="133"/>
        <v>0</v>
      </c>
      <c r="L958">
        <f t="shared" ca="1" si="133"/>
        <v>0</v>
      </c>
      <c r="M958">
        <f t="shared" ca="1" si="133"/>
        <v>0</v>
      </c>
      <c r="N958">
        <f t="shared" ca="1" si="133"/>
        <v>0</v>
      </c>
      <c r="O958" t="str">
        <f t="shared" ca="1" si="130"/>
        <v>d:Z</v>
      </c>
      <c r="P958" t="str">
        <f t="shared" ca="1" si="131"/>
        <v>d9:Z9</v>
      </c>
    </row>
    <row r="959" spans="1:16">
      <c r="A959" t="str">
        <f t="shared" si="126"/>
        <v>02</v>
      </c>
      <c r="B959" t="str">
        <f t="shared" ca="1" si="127"/>
        <v>GRP</v>
      </c>
      <c r="C959" t="s">
        <v>291</v>
      </c>
      <c r="D959" t="s">
        <v>1399</v>
      </c>
      <c r="E959">
        <f t="shared" ca="1" si="128"/>
        <v>0</v>
      </c>
      <c r="H959" t="str">
        <f t="shared" ca="1" si="129"/>
        <v>'NEO GRP '!</v>
      </c>
      <c r="I959" t="str">
        <f t="shared" ca="1" si="132"/>
        <v>'NEO GRP '!</v>
      </c>
      <c r="J959">
        <f t="shared" ca="1" si="133"/>
        <v>0</v>
      </c>
      <c r="K959">
        <f t="shared" ca="1" si="133"/>
        <v>0</v>
      </c>
      <c r="L959">
        <f t="shared" ca="1" si="133"/>
        <v>0</v>
      </c>
      <c r="M959">
        <f t="shared" ca="1" si="133"/>
        <v>0</v>
      </c>
      <c r="N959">
        <f t="shared" ca="1" si="133"/>
        <v>0</v>
      </c>
      <c r="O959" t="str">
        <f t="shared" ca="1" si="130"/>
        <v>d:Z</v>
      </c>
      <c r="P959" t="str">
        <f t="shared" ca="1" si="131"/>
        <v>d9:Z9</v>
      </c>
    </row>
    <row r="960" spans="1:16">
      <c r="A960" t="str">
        <f t="shared" si="126"/>
        <v>03</v>
      </c>
      <c r="B960" t="str">
        <f t="shared" ca="1" si="127"/>
        <v>GRP</v>
      </c>
      <c r="C960" t="s">
        <v>291</v>
      </c>
      <c r="D960" t="s">
        <v>1400</v>
      </c>
      <c r="E960">
        <f t="shared" ca="1" si="128"/>
        <v>0</v>
      </c>
      <c r="H960" t="str">
        <f t="shared" ca="1" si="129"/>
        <v>'NEO GRP '!</v>
      </c>
      <c r="I960" t="str">
        <f t="shared" ca="1" si="132"/>
        <v>'NEO GRP '!</v>
      </c>
      <c r="J960">
        <f t="shared" ca="1" si="133"/>
        <v>0</v>
      </c>
      <c r="K960">
        <f t="shared" ca="1" si="133"/>
        <v>0</v>
      </c>
      <c r="L960">
        <f t="shared" ca="1" si="133"/>
        <v>0</v>
      </c>
      <c r="M960">
        <f t="shared" ca="1" si="133"/>
        <v>0</v>
      </c>
      <c r="N960">
        <f t="shared" ca="1" si="133"/>
        <v>0</v>
      </c>
      <c r="O960" t="str">
        <f t="shared" ca="1" si="130"/>
        <v>d:Z</v>
      </c>
      <c r="P960" t="str">
        <f t="shared" ca="1" si="131"/>
        <v>d9:Z9</v>
      </c>
    </row>
    <row r="961" spans="1:16">
      <c r="A961" t="str">
        <f t="shared" si="126"/>
        <v>04</v>
      </c>
      <c r="B961" t="str">
        <f t="shared" ca="1" si="127"/>
        <v>GRP</v>
      </c>
      <c r="C961" t="s">
        <v>291</v>
      </c>
      <c r="D961" t="s">
        <v>1401</v>
      </c>
      <c r="E961">
        <f t="shared" ca="1" si="128"/>
        <v>0</v>
      </c>
      <c r="H961" t="str">
        <f t="shared" ca="1" si="129"/>
        <v>'NEO GRP '!</v>
      </c>
      <c r="I961" t="str">
        <f t="shared" ca="1" si="132"/>
        <v>'NEO GRP '!</v>
      </c>
      <c r="J961">
        <f t="shared" ca="1" si="133"/>
        <v>0</v>
      </c>
      <c r="K961">
        <f t="shared" ca="1" si="133"/>
        <v>0</v>
      </c>
      <c r="L961">
        <f t="shared" ca="1" si="133"/>
        <v>0</v>
      </c>
      <c r="M961">
        <f t="shared" ca="1" si="133"/>
        <v>0</v>
      </c>
      <c r="N961">
        <f t="shared" ca="1" si="133"/>
        <v>0</v>
      </c>
      <c r="O961" t="str">
        <f t="shared" ca="1" si="130"/>
        <v>d:Z</v>
      </c>
      <c r="P961" t="str">
        <f t="shared" ca="1" si="131"/>
        <v>d9:Z9</v>
      </c>
    </row>
    <row r="962" spans="1:16">
      <c r="A962" t="str">
        <f t="shared" si="126"/>
        <v>05</v>
      </c>
      <c r="B962" t="str">
        <f t="shared" ca="1" si="127"/>
        <v>GRP</v>
      </c>
      <c r="C962" t="s">
        <v>291</v>
      </c>
      <c r="D962" t="s">
        <v>1402</v>
      </c>
      <c r="E962">
        <f t="shared" ca="1" si="128"/>
        <v>0</v>
      </c>
      <c r="H962" t="str">
        <f t="shared" ca="1" si="129"/>
        <v>'NEO GRP '!</v>
      </c>
      <c r="I962" t="str">
        <f t="shared" ca="1" si="132"/>
        <v>'NEO GRP '!</v>
      </c>
      <c r="J962">
        <f t="shared" ca="1" si="133"/>
        <v>0</v>
      </c>
      <c r="K962">
        <f t="shared" ca="1" si="133"/>
        <v>0</v>
      </c>
      <c r="L962">
        <f t="shared" ca="1" si="133"/>
        <v>0</v>
      </c>
      <c r="M962">
        <f t="shared" ca="1" si="133"/>
        <v>0</v>
      </c>
      <c r="N962">
        <f t="shared" ca="1" si="133"/>
        <v>0</v>
      </c>
      <c r="O962" t="str">
        <f t="shared" ca="1" si="130"/>
        <v>d:Z</v>
      </c>
      <c r="P962" t="str">
        <f t="shared" ca="1" si="131"/>
        <v>d9:Z9</v>
      </c>
    </row>
    <row r="963" spans="1:16">
      <c r="A963" t="str">
        <f t="shared" si="126"/>
        <v>06</v>
      </c>
      <c r="B963" t="str">
        <f t="shared" ca="1" si="127"/>
        <v>GRP</v>
      </c>
      <c r="C963" t="s">
        <v>291</v>
      </c>
      <c r="D963" t="s">
        <v>1403</v>
      </c>
      <c r="E963">
        <f t="shared" ca="1" si="128"/>
        <v>0</v>
      </c>
      <c r="H963" t="str">
        <f t="shared" ca="1" si="129"/>
        <v>'NEO GRP '!</v>
      </c>
      <c r="I963" t="str">
        <f t="shared" ca="1" si="132"/>
        <v>'NEO GRP '!</v>
      </c>
      <c r="J963">
        <f t="shared" ca="1" si="133"/>
        <v>0</v>
      </c>
      <c r="K963">
        <f t="shared" ca="1" si="133"/>
        <v>0</v>
      </c>
      <c r="L963">
        <f t="shared" ca="1" si="133"/>
        <v>0</v>
      </c>
      <c r="M963">
        <f t="shared" ca="1" si="133"/>
        <v>0</v>
      </c>
      <c r="N963">
        <f t="shared" ca="1" si="133"/>
        <v>0</v>
      </c>
      <c r="O963" t="str">
        <f t="shared" ca="1" si="130"/>
        <v>d:Z</v>
      </c>
      <c r="P963" t="str">
        <f t="shared" ca="1" si="131"/>
        <v>d9:Z9</v>
      </c>
    </row>
    <row r="964" spans="1:16">
      <c r="A964" t="str">
        <f t="shared" si="126"/>
        <v>07</v>
      </c>
      <c r="B964" t="str">
        <f t="shared" ca="1" si="127"/>
        <v>GRP</v>
      </c>
      <c r="C964" t="s">
        <v>291</v>
      </c>
      <c r="D964" t="s">
        <v>1404</v>
      </c>
      <c r="E964">
        <f t="shared" ca="1" si="128"/>
        <v>0</v>
      </c>
      <c r="H964" t="str">
        <f t="shared" ca="1" si="129"/>
        <v>'NEO GRP '!</v>
      </c>
      <c r="I964" t="str">
        <f t="shared" ca="1" si="132"/>
        <v>'NEO GRP '!</v>
      </c>
      <c r="J964">
        <f t="shared" ca="1" si="133"/>
        <v>0</v>
      </c>
      <c r="K964">
        <f t="shared" ca="1" si="133"/>
        <v>0</v>
      </c>
      <c r="L964">
        <f t="shared" ca="1" si="133"/>
        <v>0</v>
      </c>
      <c r="M964">
        <f t="shared" ca="1" si="133"/>
        <v>0</v>
      </c>
      <c r="N964">
        <f t="shared" ca="1" si="133"/>
        <v>0</v>
      </c>
      <c r="O964" t="str">
        <f t="shared" ca="1" si="130"/>
        <v>d:Z</v>
      </c>
      <c r="P964" t="str">
        <f t="shared" ca="1" si="131"/>
        <v>d9:Z9</v>
      </c>
    </row>
    <row r="965" spans="1:16">
      <c r="A965" t="str">
        <f t="shared" si="126"/>
        <v>08</v>
      </c>
      <c r="B965" t="str">
        <f t="shared" ca="1" si="127"/>
        <v>GRP</v>
      </c>
      <c r="C965" t="s">
        <v>291</v>
      </c>
      <c r="D965" t="s">
        <v>1405</v>
      </c>
      <c r="E965">
        <f t="shared" ca="1" si="128"/>
        <v>0</v>
      </c>
      <c r="H965" t="str">
        <f t="shared" ca="1" si="129"/>
        <v>'NEO GRP '!</v>
      </c>
      <c r="I965" t="str">
        <f t="shared" ca="1" si="132"/>
        <v>'NEO GRP '!</v>
      </c>
      <c r="J965">
        <f t="shared" ca="1" si="133"/>
        <v>0</v>
      </c>
      <c r="K965">
        <f t="shared" ca="1" si="133"/>
        <v>0</v>
      </c>
      <c r="L965">
        <f t="shared" ca="1" si="133"/>
        <v>0</v>
      </c>
      <c r="M965">
        <f t="shared" ca="1" si="133"/>
        <v>0</v>
      </c>
      <c r="N965">
        <f t="shared" ca="1" si="133"/>
        <v>0</v>
      </c>
      <c r="O965" t="str">
        <f t="shared" ca="1" si="130"/>
        <v>d:Z</v>
      </c>
      <c r="P965" t="str">
        <f t="shared" ca="1" si="131"/>
        <v>d9:Z9</v>
      </c>
    </row>
    <row r="966" spans="1:16">
      <c r="A966" t="str">
        <f t="shared" si="126"/>
        <v>09</v>
      </c>
      <c r="B966" t="str">
        <f t="shared" ca="1" si="127"/>
        <v>GRP</v>
      </c>
      <c r="C966" t="s">
        <v>291</v>
      </c>
      <c r="D966" t="s">
        <v>1406</v>
      </c>
      <c r="E966">
        <f t="shared" ca="1" si="128"/>
        <v>0</v>
      </c>
      <c r="H966" t="str">
        <f t="shared" ca="1" si="129"/>
        <v>'NEO GRP '!</v>
      </c>
      <c r="I966" t="str">
        <f t="shared" ca="1" si="132"/>
        <v>'NEO GRP '!</v>
      </c>
      <c r="J966">
        <f t="shared" ca="1" si="133"/>
        <v>0</v>
      </c>
      <c r="K966">
        <f t="shared" ca="1" si="133"/>
        <v>0</v>
      </c>
      <c r="L966">
        <f t="shared" ca="1" si="133"/>
        <v>0</v>
      </c>
      <c r="M966">
        <f t="shared" ca="1" si="133"/>
        <v>0</v>
      </c>
      <c r="N966">
        <f t="shared" ca="1" si="133"/>
        <v>0</v>
      </c>
      <c r="O966" t="str">
        <f t="shared" ca="1" si="130"/>
        <v>d:Z</v>
      </c>
      <c r="P966" t="str">
        <f t="shared" ca="1" si="131"/>
        <v>d9:Z9</v>
      </c>
    </row>
    <row r="967" spans="1:16">
      <c r="A967" t="str">
        <f t="shared" si="126"/>
        <v>10</v>
      </c>
      <c r="B967" t="str">
        <f t="shared" ca="1" si="127"/>
        <v>GRP</v>
      </c>
      <c r="C967" t="s">
        <v>291</v>
      </c>
      <c r="D967" t="s">
        <v>1407</v>
      </c>
      <c r="E967">
        <f t="shared" ca="1" si="128"/>
        <v>0</v>
      </c>
      <c r="H967" t="str">
        <f t="shared" ca="1" si="129"/>
        <v>'NEO GRP '!</v>
      </c>
      <c r="I967" t="str">
        <f t="shared" ca="1" si="132"/>
        <v>'NEO GRP '!</v>
      </c>
      <c r="J967">
        <f t="shared" ca="1" si="133"/>
        <v>0</v>
      </c>
      <c r="K967">
        <f t="shared" ca="1" si="133"/>
        <v>0</v>
      </c>
      <c r="L967">
        <f t="shared" ca="1" si="133"/>
        <v>0</v>
      </c>
      <c r="M967">
        <f t="shared" ca="1" si="133"/>
        <v>0</v>
      </c>
      <c r="N967">
        <f t="shared" ca="1" si="133"/>
        <v>0</v>
      </c>
      <c r="O967" t="str">
        <f t="shared" ca="1" si="130"/>
        <v>d:Z</v>
      </c>
      <c r="P967" t="str">
        <f t="shared" ca="1" si="131"/>
        <v>d9:Z9</v>
      </c>
    </row>
    <row r="968" spans="1:16">
      <c r="A968" t="str">
        <f t="shared" si="126"/>
        <v>11</v>
      </c>
      <c r="B968" t="str">
        <f t="shared" ca="1" si="127"/>
        <v>GRP</v>
      </c>
      <c r="C968" t="s">
        <v>291</v>
      </c>
      <c r="D968" t="s">
        <v>1408</v>
      </c>
      <c r="E968">
        <f t="shared" ca="1" si="128"/>
        <v>0</v>
      </c>
      <c r="H968" t="str">
        <f t="shared" ca="1" si="129"/>
        <v>'NEO GRP '!</v>
      </c>
      <c r="I968" t="str">
        <f t="shared" ca="1" si="132"/>
        <v>'NEO GRP '!</v>
      </c>
      <c r="J968">
        <f t="shared" ca="1" si="133"/>
        <v>0</v>
      </c>
      <c r="K968">
        <f t="shared" ca="1" si="133"/>
        <v>0</v>
      </c>
      <c r="L968">
        <f t="shared" ca="1" si="133"/>
        <v>0</v>
      </c>
      <c r="M968">
        <f t="shared" ca="1" si="133"/>
        <v>0</v>
      </c>
      <c r="N968">
        <f t="shared" ca="1" si="133"/>
        <v>0</v>
      </c>
      <c r="O968" t="str">
        <f t="shared" ca="1" si="130"/>
        <v>d:Z</v>
      </c>
      <c r="P968" t="str">
        <f t="shared" ca="1" si="131"/>
        <v>d9:Z9</v>
      </c>
    </row>
    <row r="969" spans="1:16">
      <c r="A969" t="str">
        <f t="shared" ref="A969:A1032" si="134">MID(D969,LEN(C969)+2,LEN(D969)-LEN(C969))</f>
        <v>12</v>
      </c>
      <c r="B969" t="str">
        <f t="shared" ref="B969:B1032" ca="1" si="135">VLOOKUP(H969,$A$1:$K$6,11,FALSE)</f>
        <v>GRP</v>
      </c>
      <c r="C969" t="s">
        <v>291</v>
      </c>
      <c r="D969" t="s">
        <v>1409</v>
      </c>
      <c r="E969">
        <f t="shared" ref="E969:E1032" ca="1" si="136">IFERROR(VLOOKUP(C969,INDIRECT($H969&amp;$O969),MATCH($A969,INDIRECT($H969&amp;$P969),0),FALSE),0)</f>
        <v>0</v>
      </c>
      <c r="H969" t="str">
        <f t="shared" ref="H969:H1032" ca="1" si="137">IF(I969&lt;&gt;0,I969,IF(J969&lt;&gt;0,J969,IF(K969&lt;&gt;0,K969,IF(L969&lt;&gt;0,L969,IF(M969&lt;&gt;0,M969,N969)))))</f>
        <v>'NEO GRP '!</v>
      </c>
      <c r="I969" t="str">
        <f t="shared" ca="1" si="132"/>
        <v>'NEO GRP '!</v>
      </c>
      <c r="J969">
        <f t="shared" ca="1" si="133"/>
        <v>0</v>
      </c>
      <c r="K969">
        <f t="shared" ca="1" si="133"/>
        <v>0</v>
      </c>
      <c r="L969">
        <f t="shared" ca="1" si="133"/>
        <v>0</v>
      </c>
      <c r="M969">
        <f t="shared" ca="1" si="133"/>
        <v>0</v>
      </c>
      <c r="N969">
        <f t="shared" ca="1" si="133"/>
        <v>0</v>
      </c>
      <c r="O969" t="str">
        <f t="shared" ref="O969:O1032" ca="1" si="138">VLOOKUP($H969,$G$8:$I$13,2,FALSE)</f>
        <v>d:Z</v>
      </c>
      <c r="P969" t="str">
        <f t="shared" ref="P969:P1032" ca="1" si="139">VLOOKUP($H969,$G$8:$I$13,3,FALSE)</f>
        <v>d9:Z9</v>
      </c>
    </row>
    <row r="970" spans="1:16">
      <c r="A970" t="str">
        <f t="shared" si="134"/>
        <v>13</v>
      </c>
      <c r="B970" t="str">
        <f t="shared" ca="1" si="135"/>
        <v>GRP</v>
      </c>
      <c r="C970" t="s">
        <v>291</v>
      </c>
      <c r="D970" t="s">
        <v>1410</v>
      </c>
      <c r="E970">
        <f t="shared" ca="1" si="136"/>
        <v>0</v>
      </c>
      <c r="H970" t="str">
        <f t="shared" ca="1" si="137"/>
        <v>'NEO GRP '!</v>
      </c>
      <c r="I970" t="str">
        <f t="shared" ref="I970:I1033" ca="1" si="140">IF(IFERROR(VLOOKUP(C970,INDIRECT($I$14&amp;"D:D"),1,FALSE),0)&lt;&gt;0,I$14,0)</f>
        <v>'NEO GRP '!</v>
      </c>
      <c r="J970">
        <f t="shared" ca="1" si="133"/>
        <v>0</v>
      </c>
      <c r="K970">
        <f t="shared" ca="1" si="133"/>
        <v>0</v>
      </c>
      <c r="L970">
        <f t="shared" ca="1" si="133"/>
        <v>0</v>
      </c>
      <c r="M970">
        <f t="shared" ca="1" si="133"/>
        <v>0</v>
      </c>
      <c r="N970">
        <f t="shared" ca="1" si="133"/>
        <v>0</v>
      </c>
      <c r="O970" t="str">
        <f t="shared" ca="1" si="138"/>
        <v>d:Z</v>
      </c>
      <c r="P970" t="str">
        <f t="shared" ca="1" si="139"/>
        <v>d9:Z9</v>
      </c>
    </row>
    <row r="971" spans="1:16">
      <c r="A971" t="str">
        <f t="shared" si="134"/>
        <v>100</v>
      </c>
      <c r="B971" t="str">
        <f t="shared" ca="1" si="135"/>
        <v>GRP</v>
      </c>
      <c r="C971" t="s">
        <v>291</v>
      </c>
      <c r="D971" t="s">
        <v>1411</v>
      </c>
      <c r="E971">
        <f t="shared" ca="1" si="136"/>
        <v>0</v>
      </c>
      <c r="H971" t="str">
        <f t="shared" ca="1" si="137"/>
        <v>'NEO GRP '!</v>
      </c>
      <c r="I971" t="str">
        <f t="shared" ca="1" si="140"/>
        <v>'NEO GRP '!</v>
      </c>
      <c r="J971">
        <f t="shared" ca="1" si="133"/>
        <v>0</v>
      </c>
      <c r="K971">
        <f t="shared" ca="1" si="133"/>
        <v>0</v>
      </c>
      <c r="L971">
        <f t="shared" ca="1" si="133"/>
        <v>0</v>
      </c>
      <c r="M971">
        <f t="shared" ca="1" si="133"/>
        <v>0</v>
      </c>
      <c r="N971">
        <f t="shared" ca="1" si="133"/>
        <v>0</v>
      </c>
      <c r="O971" t="str">
        <f t="shared" ca="1" si="138"/>
        <v>d:Z</v>
      </c>
      <c r="P971" t="str">
        <f t="shared" ca="1" si="139"/>
        <v>d9:Z9</v>
      </c>
    </row>
    <row r="972" spans="1:16">
      <c r="A972" t="str">
        <f t="shared" si="134"/>
        <v>01</v>
      </c>
      <c r="B972" t="str">
        <f t="shared" ca="1" si="135"/>
        <v>PU</v>
      </c>
      <c r="C972" t="s">
        <v>353</v>
      </c>
      <c r="D972" t="s">
        <v>1412</v>
      </c>
      <c r="E972">
        <f t="shared" ca="1" si="136"/>
        <v>0</v>
      </c>
      <c r="H972" t="str">
        <f t="shared" ca="1" si="137"/>
        <v>'NEO PU'!</v>
      </c>
      <c r="I972">
        <f t="shared" ca="1" si="140"/>
        <v>0</v>
      </c>
      <c r="J972" t="str">
        <f t="shared" ca="1" si="133"/>
        <v>'NEO PU'!</v>
      </c>
      <c r="K972">
        <f t="shared" ca="1" si="133"/>
        <v>0</v>
      </c>
      <c r="L972">
        <f t="shared" ca="1" si="133"/>
        <v>0</v>
      </c>
      <c r="M972">
        <f t="shared" ca="1" si="133"/>
        <v>0</v>
      </c>
      <c r="N972">
        <f t="shared" ca="1" si="133"/>
        <v>0</v>
      </c>
      <c r="O972" t="str">
        <f t="shared" ca="1" si="138"/>
        <v>d:t</v>
      </c>
      <c r="P972" t="str">
        <f t="shared" ca="1" si="139"/>
        <v>d9:t9</v>
      </c>
    </row>
    <row r="973" spans="1:16">
      <c r="A973" t="str">
        <f t="shared" si="134"/>
        <v>02</v>
      </c>
      <c r="B973" t="str">
        <f t="shared" ca="1" si="135"/>
        <v>PU</v>
      </c>
      <c r="C973" t="s">
        <v>353</v>
      </c>
      <c r="D973" t="s">
        <v>1413</v>
      </c>
      <c r="E973">
        <f t="shared" ca="1" si="136"/>
        <v>0</v>
      </c>
      <c r="H973" t="str">
        <f t="shared" ca="1" si="137"/>
        <v>'NEO PU'!</v>
      </c>
      <c r="I973">
        <f t="shared" ca="1" si="140"/>
        <v>0</v>
      </c>
      <c r="J973" t="str">
        <f t="shared" ca="1" si="133"/>
        <v>'NEO PU'!</v>
      </c>
      <c r="K973">
        <f t="shared" ca="1" si="133"/>
        <v>0</v>
      </c>
      <c r="L973">
        <f t="shared" ca="1" si="133"/>
        <v>0</v>
      </c>
      <c r="M973">
        <f t="shared" ca="1" si="133"/>
        <v>0</v>
      </c>
      <c r="N973">
        <f t="shared" ca="1" si="133"/>
        <v>0</v>
      </c>
      <c r="O973" t="str">
        <f t="shared" ca="1" si="138"/>
        <v>d:t</v>
      </c>
      <c r="P973" t="str">
        <f t="shared" ca="1" si="139"/>
        <v>d9:t9</v>
      </c>
    </row>
    <row r="974" spans="1:16">
      <c r="A974" t="str">
        <f t="shared" si="134"/>
        <v>03</v>
      </c>
      <c r="B974" t="str">
        <f t="shared" ca="1" si="135"/>
        <v>PU</v>
      </c>
      <c r="C974" t="s">
        <v>353</v>
      </c>
      <c r="D974" t="s">
        <v>1414</v>
      </c>
      <c r="E974">
        <f t="shared" ca="1" si="136"/>
        <v>0</v>
      </c>
      <c r="H974" t="str">
        <f t="shared" ca="1" si="137"/>
        <v>'NEO PU'!</v>
      </c>
      <c r="I974">
        <f t="shared" ca="1" si="140"/>
        <v>0</v>
      </c>
      <c r="J974" t="str">
        <f t="shared" ca="1" si="133"/>
        <v>'NEO PU'!</v>
      </c>
      <c r="K974">
        <f t="shared" ca="1" si="133"/>
        <v>0</v>
      </c>
      <c r="L974">
        <f t="shared" ca="1" si="133"/>
        <v>0</v>
      </c>
      <c r="M974">
        <f t="shared" ca="1" si="133"/>
        <v>0</v>
      </c>
      <c r="N974">
        <f t="shared" ca="1" si="133"/>
        <v>0</v>
      </c>
      <c r="O974" t="str">
        <f t="shared" ca="1" si="138"/>
        <v>d:t</v>
      </c>
      <c r="P974" t="str">
        <f t="shared" ca="1" si="139"/>
        <v>d9:t9</v>
      </c>
    </row>
    <row r="975" spans="1:16">
      <c r="A975" t="str">
        <f t="shared" si="134"/>
        <v>04</v>
      </c>
      <c r="B975" t="str">
        <f t="shared" ca="1" si="135"/>
        <v>PU</v>
      </c>
      <c r="C975" t="s">
        <v>353</v>
      </c>
      <c r="D975" t="s">
        <v>1415</v>
      </c>
      <c r="E975">
        <f t="shared" ca="1" si="136"/>
        <v>0</v>
      </c>
      <c r="H975" t="str">
        <f t="shared" ca="1" si="137"/>
        <v>'NEO PU'!</v>
      </c>
      <c r="I975">
        <f t="shared" ca="1" si="140"/>
        <v>0</v>
      </c>
      <c r="J975" t="str">
        <f t="shared" ca="1" si="133"/>
        <v>'NEO PU'!</v>
      </c>
      <c r="K975">
        <f t="shared" ca="1" si="133"/>
        <v>0</v>
      </c>
      <c r="L975">
        <f t="shared" ca="1" si="133"/>
        <v>0</v>
      </c>
      <c r="M975">
        <f t="shared" ca="1" si="133"/>
        <v>0</v>
      </c>
      <c r="N975">
        <f t="shared" ca="1" si="133"/>
        <v>0</v>
      </c>
      <c r="O975" t="str">
        <f t="shared" ca="1" si="138"/>
        <v>d:t</v>
      </c>
      <c r="P975" t="str">
        <f t="shared" ca="1" si="139"/>
        <v>d9:t9</v>
      </c>
    </row>
    <row r="976" spans="1:16">
      <c r="A976" t="str">
        <f t="shared" si="134"/>
        <v>05</v>
      </c>
      <c r="B976" t="str">
        <f t="shared" ca="1" si="135"/>
        <v>PU</v>
      </c>
      <c r="C976" t="s">
        <v>353</v>
      </c>
      <c r="D976" t="s">
        <v>1416</v>
      </c>
      <c r="E976">
        <f t="shared" ca="1" si="136"/>
        <v>0</v>
      </c>
      <c r="H976" t="str">
        <f t="shared" ca="1" si="137"/>
        <v>'NEO PU'!</v>
      </c>
      <c r="I976">
        <f t="shared" ca="1" si="140"/>
        <v>0</v>
      </c>
      <c r="J976" t="str">
        <f t="shared" ca="1" si="133"/>
        <v>'NEO PU'!</v>
      </c>
      <c r="K976">
        <f t="shared" ca="1" si="133"/>
        <v>0</v>
      </c>
      <c r="L976">
        <f t="shared" ca="1" si="133"/>
        <v>0</v>
      </c>
      <c r="M976">
        <f t="shared" ca="1" si="133"/>
        <v>0</v>
      </c>
      <c r="N976">
        <f t="shared" ca="1" si="133"/>
        <v>0</v>
      </c>
      <c r="O976" t="str">
        <f t="shared" ca="1" si="138"/>
        <v>d:t</v>
      </c>
      <c r="P976" t="str">
        <f t="shared" ca="1" si="139"/>
        <v>d9:t9</v>
      </c>
    </row>
    <row r="977" spans="1:16">
      <c r="A977" t="str">
        <f t="shared" si="134"/>
        <v>06</v>
      </c>
      <c r="B977" t="str">
        <f t="shared" ca="1" si="135"/>
        <v>PU</v>
      </c>
      <c r="C977" t="s">
        <v>353</v>
      </c>
      <c r="D977" t="s">
        <v>1417</v>
      </c>
      <c r="E977">
        <f t="shared" ca="1" si="136"/>
        <v>0</v>
      </c>
      <c r="H977" t="str">
        <f t="shared" ca="1" si="137"/>
        <v>'NEO PU'!</v>
      </c>
      <c r="I977">
        <f t="shared" ca="1" si="140"/>
        <v>0</v>
      </c>
      <c r="J977" t="str">
        <f t="shared" ca="1" si="133"/>
        <v>'NEO PU'!</v>
      </c>
      <c r="K977">
        <f t="shared" ca="1" si="133"/>
        <v>0</v>
      </c>
      <c r="L977">
        <f t="shared" ca="1" si="133"/>
        <v>0</v>
      </c>
      <c r="M977">
        <f t="shared" ca="1" si="133"/>
        <v>0</v>
      </c>
      <c r="N977">
        <f t="shared" ca="1" si="133"/>
        <v>0</v>
      </c>
      <c r="O977" t="str">
        <f t="shared" ca="1" si="138"/>
        <v>d:t</v>
      </c>
      <c r="P977" t="str">
        <f t="shared" ca="1" si="139"/>
        <v>d9:t9</v>
      </c>
    </row>
    <row r="978" spans="1:16">
      <c r="A978" t="str">
        <f t="shared" si="134"/>
        <v>09</v>
      </c>
      <c r="B978" t="str">
        <f t="shared" ca="1" si="135"/>
        <v>PU</v>
      </c>
      <c r="C978" t="s">
        <v>353</v>
      </c>
      <c r="D978" t="s">
        <v>1418</v>
      </c>
      <c r="E978">
        <f t="shared" ca="1" si="136"/>
        <v>0</v>
      </c>
      <c r="H978" t="str">
        <f t="shared" ca="1" si="137"/>
        <v>'NEO PU'!</v>
      </c>
      <c r="I978">
        <f t="shared" ca="1" si="140"/>
        <v>0</v>
      </c>
      <c r="J978" t="str">
        <f t="shared" ca="1" si="133"/>
        <v>'NEO PU'!</v>
      </c>
      <c r="K978">
        <f t="shared" ca="1" si="133"/>
        <v>0</v>
      </c>
      <c r="L978">
        <f t="shared" ca="1" si="133"/>
        <v>0</v>
      </c>
      <c r="M978">
        <f t="shared" ca="1" si="133"/>
        <v>0</v>
      </c>
      <c r="N978">
        <f t="shared" ca="1" si="133"/>
        <v>0</v>
      </c>
      <c r="O978" t="str">
        <f t="shared" ca="1" si="138"/>
        <v>d:t</v>
      </c>
      <c r="P978" t="str">
        <f t="shared" ca="1" si="139"/>
        <v>d9:t9</v>
      </c>
    </row>
    <row r="979" spans="1:16">
      <c r="A979" t="str">
        <f t="shared" si="134"/>
        <v>11</v>
      </c>
      <c r="B979" t="str">
        <f t="shared" ca="1" si="135"/>
        <v>PU</v>
      </c>
      <c r="C979" t="s">
        <v>353</v>
      </c>
      <c r="D979" t="s">
        <v>1419</v>
      </c>
      <c r="E979">
        <f t="shared" ca="1" si="136"/>
        <v>0</v>
      </c>
      <c r="H979" t="str">
        <f t="shared" ca="1" si="137"/>
        <v>'NEO PU'!</v>
      </c>
      <c r="I979">
        <f t="shared" ca="1" si="140"/>
        <v>0</v>
      </c>
      <c r="J979" t="str">
        <f t="shared" ca="1" si="133"/>
        <v>'NEO PU'!</v>
      </c>
      <c r="K979">
        <f t="shared" ca="1" si="133"/>
        <v>0</v>
      </c>
      <c r="L979">
        <f t="shared" ca="1" si="133"/>
        <v>0</v>
      </c>
      <c r="M979">
        <f t="shared" ca="1" si="133"/>
        <v>0</v>
      </c>
      <c r="N979">
        <f t="shared" ca="1" si="133"/>
        <v>0</v>
      </c>
      <c r="O979" t="str">
        <f t="shared" ca="1" si="138"/>
        <v>d:t</v>
      </c>
      <c r="P979" t="str">
        <f t="shared" ca="1" si="139"/>
        <v>d9:t9</v>
      </c>
    </row>
    <row r="980" spans="1:16">
      <c r="A980" t="str">
        <f t="shared" si="134"/>
        <v>12</v>
      </c>
      <c r="B980" t="str">
        <f t="shared" ca="1" si="135"/>
        <v>PU</v>
      </c>
      <c r="C980" t="s">
        <v>353</v>
      </c>
      <c r="D980" t="s">
        <v>1420</v>
      </c>
      <c r="E980">
        <f t="shared" ca="1" si="136"/>
        <v>0</v>
      </c>
      <c r="H980" t="str">
        <f t="shared" ca="1" si="137"/>
        <v>'NEO PU'!</v>
      </c>
      <c r="I980">
        <f t="shared" ca="1" si="140"/>
        <v>0</v>
      </c>
      <c r="J980" t="str">
        <f t="shared" ca="1" si="133"/>
        <v>'NEO PU'!</v>
      </c>
      <c r="K980">
        <f t="shared" ca="1" si="133"/>
        <v>0</v>
      </c>
      <c r="L980">
        <f t="shared" ca="1" si="133"/>
        <v>0</v>
      </c>
      <c r="M980">
        <f t="shared" ca="1" si="133"/>
        <v>0</v>
      </c>
      <c r="N980">
        <f t="shared" ca="1" si="133"/>
        <v>0</v>
      </c>
      <c r="O980" t="str">
        <f t="shared" ca="1" si="138"/>
        <v>d:t</v>
      </c>
      <c r="P980" t="str">
        <f t="shared" ca="1" si="139"/>
        <v>d9:t9</v>
      </c>
    </row>
    <row r="981" spans="1:16">
      <c r="A981" t="str">
        <f t="shared" si="134"/>
        <v>14</v>
      </c>
      <c r="B981" t="str">
        <f t="shared" ca="1" si="135"/>
        <v>PU</v>
      </c>
      <c r="C981" t="s">
        <v>353</v>
      </c>
      <c r="D981" t="s">
        <v>1421</v>
      </c>
      <c r="E981">
        <f t="shared" ca="1" si="136"/>
        <v>0</v>
      </c>
      <c r="H981" t="str">
        <f t="shared" ca="1" si="137"/>
        <v>'NEO PU'!</v>
      </c>
      <c r="I981">
        <f t="shared" ca="1" si="140"/>
        <v>0</v>
      </c>
      <c r="J981" t="str">
        <f t="shared" ca="1" si="133"/>
        <v>'NEO PU'!</v>
      </c>
      <c r="K981">
        <f t="shared" ca="1" si="133"/>
        <v>0</v>
      </c>
      <c r="L981">
        <f t="shared" ca="1" si="133"/>
        <v>0</v>
      </c>
      <c r="M981">
        <f t="shared" ca="1" si="133"/>
        <v>0</v>
      </c>
      <c r="N981">
        <f t="shared" ca="1" si="133"/>
        <v>0</v>
      </c>
      <c r="O981" t="str">
        <f t="shared" ca="1" si="138"/>
        <v>d:t</v>
      </c>
      <c r="P981" t="str">
        <f t="shared" ca="1" si="139"/>
        <v>d9:t9</v>
      </c>
    </row>
    <row r="982" spans="1:16">
      <c r="A982" t="str">
        <f t="shared" si="134"/>
        <v>01</v>
      </c>
      <c r="B982" t="str">
        <f t="shared" ca="1" si="135"/>
        <v>PU</v>
      </c>
      <c r="C982" t="s">
        <v>354</v>
      </c>
      <c r="D982" t="s">
        <v>1422</v>
      </c>
      <c r="E982">
        <f t="shared" ca="1" si="136"/>
        <v>0</v>
      </c>
      <c r="H982" t="str">
        <f t="shared" ca="1" si="137"/>
        <v>'NEO PU'!</v>
      </c>
      <c r="I982">
        <f t="shared" ca="1" si="140"/>
        <v>0</v>
      </c>
      <c r="J982" t="str">
        <f t="shared" ca="1" si="133"/>
        <v>'NEO PU'!</v>
      </c>
      <c r="K982">
        <f t="shared" ca="1" si="133"/>
        <v>0</v>
      </c>
      <c r="L982">
        <f t="shared" ca="1" si="133"/>
        <v>0</v>
      </c>
      <c r="M982">
        <f t="shared" ca="1" si="133"/>
        <v>0</v>
      </c>
      <c r="N982">
        <f t="shared" ca="1" si="133"/>
        <v>0</v>
      </c>
      <c r="O982" t="str">
        <f t="shared" ca="1" si="138"/>
        <v>d:t</v>
      </c>
      <c r="P982" t="str">
        <f t="shared" ca="1" si="139"/>
        <v>d9:t9</v>
      </c>
    </row>
    <row r="983" spans="1:16">
      <c r="A983" t="str">
        <f t="shared" si="134"/>
        <v>02</v>
      </c>
      <c r="B983" t="str">
        <f t="shared" ca="1" si="135"/>
        <v>PU</v>
      </c>
      <c r="C983" t="s">
        <v>354</v>
      </c>
      <c r="D983" t="s">
        <v>1423</v>
      </c>
      <c r="E983">
        <f t="shared" ca="1" si="136"/>
        <v>0</v>
      </c>
      <c r="H983" t="str">
        <f t="shared" ca="1" si="137"/>
        <v>'NEO PU'!</v>
      </c>
      <c r="I983">
        <f t="shared" ca="1" si="140"/>
        <v>0</v>
      </c>
      <c r="J983" t="str">
        <f t="shared" ca="1" si="133"/>
        <v>'NEO PU'!</v>
      </c>
      <c r="K983">
        <f t="shared" ca="1" si="133"/>
        <v>0</v>
      </c>
      <c r="L983">
        <f t="shared" ca="1" si="133"/>
        <v>0</v>
      </c>
      <c r="M983">
        <f t="shared" ca="1" si="133"/>
        <v>0</v>
      </c>
      <c r="N983">
        <f t="shared" ca="1" si="133"/>
        <v>0</v>
      </c>
      <c r="O983" t="str">
        <f t="shared" ca="1" si="138"/>
        <v>d:t</v>
      </c>
      <c r="P983" t="str">
        <f t="shared" ca="1" si="139"/>
        <v>d9:t9</v>
      </c>
    </row>
    <row r="984" spans="1:16">
      <c r="A984" t="str">
        <f t="shared" si="134"/>
        <v>03</v>
      </c>
      <c r="B984" t="str">
        <f t="shared" ca="1" si="135"/>
        <v>PU</v>
      </c>
      <c r="C984" t="s">
        <v>354</v>
      </c>
      <c r="D984" t="s">
        <v>1424</v>
      </c>
      <c r="E984">
        <f t="shared" ca="1" si="136"/>
        <v>0</v>
      </c>
      <c r="H984" t="str">
        <f t="shared" ca="1" si="137"/>
        <v>'NEO PU'!</v>
      </c>
      <c r="I984">
        <f t="shared" ca="1" si="140"/>
        <v>0</v>
      </c>
      <c r="J984" t="str">
        <f t="shared" ca="1" si="133"/>
        <v>'NEO PU'!</v>
      </c>
      <c r="K984">
        <f t="shared" ca="1" si="133"/>
        <v>0</v>
      </c>
      <c r="L984">
        <f t="shared" ca="1" si="133"/>
        <v>0</v>
      </c>
      <c r="M984">
        <f t="shared" ca="1" si="133"/>
        <v>0</v>
      </c>
      <c r="N984">
        <f t="shared" ca="1" si="133"/>
        <v>0</v>
      </c>
      <c r="O984" t="str">
        <f t="shared" ca="1" si="138"/>
        <v>d:t</v>
      </c>
      <c r="P984" t="str">
        <f t="shared" ca="1" si="139"/>
        <v>d9:t9</v>
      </c>
    </row>
    <row r="985" spans="1:16">
      <c r="A985" t="str">
        <f t="shared" si="134"/>
        <v>04</v>
      </c>
      <c r="B985" t="str">
        <f t="shared" ca="1" si="135"/>
        <v>PU</v>
      </c>
      <c r="C985" t="s">
        <v>354</v>
      </c>
      <c r="D985" t="s">
        <v>1425</v>
      </c>
      <c r="E985">
        <f t="shared" ca="1" si="136"/>
        <v>0</v>
      </c>
      <c r="H985" t="str">
        <f t="shared" ca="1" si="137"/>
        <v>'NEO PU'!</v>
      </c>
      <c r="I985">
        <f t="shared" ca="1" si="140"/>
        <v>0</v>
      </c>
      <c r="J985" t="str">
        <f t="shared" ca="1" si="133"/>
        <v>'NEO PU'!</v>
      </c>
      <c r="K985">
        <f t="shared" ca="1" si="133"/>
        <v>0</v>
      </c>
      <c r="L985">
        <f t="shared" ca="1" si="133"/>
        <v>0</v>
      </c>
      <c r="M985">
        <f t="shared" ca="1" si="133"/>
        <v>0</v>
      </c>
      <c r="N985">
        <f t="shared" ca="1" si="133"/>
        <v>0</v>
      </c>
      <c r="O985" t="str">
        <f t="shared" ca="1" si="138"/>
        <v>d:t</v>
      </c>
      <c r="P985" t="str">
        <f t="shared" ca="1" si="139"/>
        <v>d9:t9</v>
      </c>
    </row>
    <row r="986" spans="1:16">
      <c r="A986" t="str">
        <f t="shared" si="134"/>
        <v>05</v>
      </c>
      <c r="B986" t="str">
        <f t="shared" ca="1" si="135"/>
        <v>PU</v>
      </c>
      <c r="C986" t="s">
        <v>354</v>
      </c>
      <c r="D986" t="s">
        <v>1426</v>
      </c>
      <c r="E986">
        <f t="shared" ca="1" si="136"/>
        <v>0</v>
      </c>
      <c r="H986" t="str">
        <f t="shared" ca="1" si="137"/>
        <v>'NEO PU'!</v>
      </c>
      <c r="I986">
        <f t="shared" ca="1" si="140"/>
        <v>0</v>
      </c>
      <c r="J986" t="str">
        <f t="shared" ca="1" si="133"/>
        <v>'NEO PU'!</v>
      </c>
      <c r="K986">
        <f t="shared" ca="1" si="133"/>
        <v>0</v>
      </c>
      <c r="L986">
        <f t="shared" ca="1" si="133"/>
        <v>0</v>
      </c>
      <c r="M986">
        <f t="shared" ca="1" si="133"/>
        <v>0</v>
      </c>
      <c r="N986">
        <f t="shared" ca="1" si="133"/>
        <v>0</v>
      </c>
      <c r="O986" t="str">
        <f t="shared" ca="1" si="138"/>
        <v>d:t</v>
      </c>
      <c r="P986" t="str">
        <f t="shared" ca="1" si="139"/>
        <v>d9:t9</v>
      </c>
    </row>
    <row r="987" spans="1:16">
      <c r="A987" t="str">
        <f t="shared" si="134"/>
        <v>06</v>
      </c>
      <c r="B987" t="str">
        <f t="shared" ca="1" si="135"/>
        <v>PU</v>
      </c>
      <c r="C987" t="s">
        <v>354</v>
      </c>
      <c r="D987" t="s">
        <v>1427</v>
      </c>
      <c r="E987">
        <f t="shared" ca="1" si="136"/>
        <v>0</v>
      </c>
      <c r="H987" t="str">
        <f t="shared" ca="1" si="137"/>
        <v>'NEO PU'!</v>
      </c>
      <c r="I987">
        <f t="shared" ca="1" si="140"/>
        <v>0</v>
      </c>
      <c r="J987" t="str">
        <f t="shared" ca="1" si="133"/>
        <v>'NEO PU'!</v>
      </c>
      <c r="K987">
        <f t="shared" ca="1" si="133"/>
        <v>0</v>
      </c>
      <c r="L987">
        <f t="shared" ca="1" si="133"/>
        <v>0</v>
      </c>
      <c r="M987">
        <f t="shared" ca="1" si="133"/>
        <v>0</v>
      </c>
      <c r="N987">
        <f t="shared" ca="1" si="133"/>
        <v>0</v>
      </c>
      <c r="O987" t="str">
        <f t="shared" ca="1" si="138"/>
        <v>d:t</v>
      </c>
      <c r="P987" t="str">
        <f t="shared" ca="1" si="139"/>
        <v>d9:t9</v>
      </c>
    </row>
    <row r="988" spans="1:16">
      <c r="A988" t="str">
        <f t="shared" si="134"/>
        <v>09</v>
      </c>
      <c r="B988" t="str">
        <f t="shared" ca="1" si="135"/>
        <v>PU</v>
      </c>
      <c r="C988" t="s">
        <v>354</v>
      </c>
      <c r="D988" t="s">
        <v>1428</v>
      </c>
      <c r="E988">
        <f t="shared" ca="1" si="136"/>
        <v>0</v>
      </c>
      <c r="H988" t="str">
        <f t="shared" ca="1" si="137"/>
        <v>'NEO PU'!</v>
      </c>
      <c r="I988">
        <f t="shared" ca="1" si="140"/>
        <v>0</v>
      </c>
      <c r="J988" t="str">
        <f t="shared" ca="1" si="133"/>
        <v>'NEO PU'!</v>
      </c>
      <c r="K988">
        <f t="shared" ca="1" si="133"/>
        <v>0</v>
      </c>
      <c r="L988">
        <f t="shared" ca="1" si="133"/>
        <v>0</v>
      </c>
      <c r="M988">
        <f t="shared" ca="1" si="133"/>
        <v>0</v>
      </c>
      <c r="N988">
        <f t="shared" ca="1" si="133"/>
        <v>0</v>
      </c>
      <c r="O988" t="str">
        <f t="shared" ca="1" si="138"/>
        <v>d:t</v>
      </c>
      <c r="P988" t="str">
        <f t="shared" ca="1" si="139"/>
        <v>d9:t9</v>
      </c>
    </row>
    <row r="989" spans="1:16">
      <c r="A989" t="str">
        <f t="shared" si="134"/>
        <v>11</v>
      </c>
      <c r="B989" t="str">
        <f t="shared" ca="1" si="135"/>
        <v>PU</v>
      </c>
      <c r="C989" t="s">
        <v>354</v>
      </c>
      <c r="D989" t="s">
        <v>1429</v>
      </c>
      <c r="E989">
        <f t="shared" ca="1" si="136"/>
        <v>0</v>
      </c>
      <c r="H989" t="str">
        <f t="shared" ca="1" si="137"/>
        <v>'NEO PU'!</v>
      </c>
      <c r="I989">
        <f t="shared" ca="1" si="140"/>
        <v>0</v>
      </c>
      <c r="J989" t="str">
        <f t="shared" ca="1" si="133"/>
        <v>'NEO PU'!</v>
      </c>
      <c r="K989">
        <f t="shared" ca="1" si="133"/>
        <v>0</v>
      </c>
      <c r="L989">
        <f t="shared" ca="1" si="133"/>
        <v>0</v>
      </c>
      <c r="M989">
        <f t="shared" ca="1" si="133"/>
        <v>0</v>
      </c>
      <c r="N989">
        <f t="shared" ca="1" si="133"/>
        <v>0</v>
      </c>
      <c r="O989" t="str">
        <f t="shared" ca="1" si="138"/>
        <v>d:t</v>
      </c>
      <c r="P989" t="str">
        <f t="shared" ca="1" si="139"/>
        <v>d9:t9</v>
      </c>
    </row>
    <row r="990" spans="1:16">
      <c r="A990" t="str">
        <f t="shared" si="134"/>
        <v>12</v>
      </c>
      <c r="B990" t="str">
        <f t="shared" ca="1" si="135"/>
        <v>PU</v>
      </c>
      <c r="C990" t="s">
        <v>354</v>
      </c>
      <c r="D990" t="s">
        <v>1430</v>
      </c>
      <c r="E990">
        <f t="shared" ca="1" si="136"/>
        <v>0</v>
      </c>
      <c r="H990" t="str">
        <f t="shared" ca="1" si="137"/>
        <v>'NEO PU'!</v>
      </c>
      <c r="I990">
        <f t="shared" ca="1" si="140"/>
        <v>0</v>
      </c>
      <c r="J990" t="str">
        <f t="shared" ca="1" si="133"/>
        <v>'NEO PU'!</v>
      </c>
      <c r="K990">
        <f t="shared" ca="1" si="133"/>
        <v>0</v>
      </c>
      <c r="L990">
        <f t="shared" ca="1" si="133"/>
        <v>0</v>
      </c>
      <c r="M990">
        <f t="shared" ca="1" si="133"/>
        <v>0</v>
      </c>
      <c r="N990">
        <f t="shared" ca="1" si="133"/>
        <v>0</v>
      </c>
      <c r="O990" t="str">
        <f t="shared" ca="1" si="138"/>
        <v>d:t</v>
      </c>
      <c r="P990" t="str">
        <f t="shared" ca="1" si="139"/>
        <v>d9:t9</v>
      </c>
    </row>
    <row r="991" spans="1:16">
      <c r="A991" t="str">
        <f t="shared" si="134"/>
        <v>14</v>
      </c>
      <c r="B991" t="str">
        <f t="shared" ca="1" si="135"/>
        <v>PU</v>
      </c>
      <c r="C991" t="s">
        <v>354</v>
      </c>
      <c r="D991" t="s">
        <v>1431</v>
      </c>
      <c r="E991">
        <f t="shared" ca="1" si="136"/>
        <v>0</v>
      </c>
      <c r="H991" t="str">
        <f t="shared" ca="1" si="137"/>
        <v>'NEO PU'!</v>
      </c>
      <c r="I991">
        <f t="shared" ca="1" si="140"/>
        <v>0</v>
      </c>
      <c r="J991" t="str">
        <f t="shared" ca="1" si="133"/>
        <v>'NEO PU'!</v>
      </c>
      <c r="K991">
        <f t="shared" ca="1" si="133"/>
        <v>0</v>
      </c>
      <c r="L991">
        <f t="shared" ca="1" si="133"/>
        <v>0</v>
      </c>
      <c r="M991">
        <f t="shared" ca="1" si="133"/>
        <v>0</v>
      </c>
      <c r="N991">
        <f t="shared" ca="1" si="133"/>
        <v>0</v>
      </c>
      <c r="O991" t="str">
        <f t="shared" ca="1" si="138"/>
        <v>d:t</v>
      </c>
      <c r="P991" t="str">
        <f t="shared" ca="1" si="139"/>
        <v>d9:t9</v>
      </c>
    </row>
    <row r="992" spans="1:16">
      <c r="A992" t="str">
        <f t="shared" si="134"/>
        <v>01</v>
      </c>
      <c r="B992" t="str">
        <f t="shared" ca="1" si="135"/>
        <v>PU</v>
      </c>
      <c r="C992" t="s">
        <v>355</v>
      </c>
      <c r="D992" t="s">
        <v>1432</v>
      </c>
      <c r="E992">
        <f t="shared" ca="1" si="136"/>
        <v>0</v>
      </c>
      <c r="H992" t="str">
        <f t="shared" ca="1" si="137"/>
        <v>'NEO PU'!</v>
      </c>
      <c r="I992">
        <f t="shared" ca="1" si="140"/>
        <v>0</v>
      </c>
      <c r="J992" t="str">
        <f t="shared" ca="1" si="133"/>
        <v>'NEO PU'!</v>
      </c>
      <c r="K992">
        <f t="shared" ca="1" si="133"/>
        <v>0</v>
      </c>
      <c r="L992">
        <f t="shared" ca="1" si="133"/>
        <v>0</v>
      </c>
      <c r="M992">
        <f t="shared" ca="1" si="133"/>
        <v>0</v>
      </c>
      <c r="N992">
        <f t="shared" ca="1" si="133"/>
        <v>0</v>
      </c>
      <c r="O992" t="str">
        <f t="shared" ca="1" si="138"/>
        <v>d:t</v>
      </c>
      <c r="P992" t="str">
        <f t="shared" ca="1" si="139"/>
        <v>d9:t9</v>
      </c>
    </row>
    <row r="993" spans="1:16">
      <c r="A993" t="str">
        <f t="shared" si="134"/>
        <v>02</v>
      </c>
      <c r="B993" t="str">
        <f t="shared" ca="1" si="135"/>
        <v>PU</v>
      </c>
      <c r="C993" t="s">
        <v>355</v>
      </c>
      <c r="D993" t="s">
        <v>1433</v>
      </c>
      <c r="E993">
        <f t="shared" ca="1" si="136"/>
        <v>0</v>
      </c>
      <c r="H993" t="str">
        <f t="shared" ca="1" si="137"/>
        <v>'NEO PU'!</v>
      </c>
      <c r="I993">
        <f t="shared" ca="1" si="140"/>
        <v>0</v>
      </c>
      <c r="J993" t="str">
        <f t="shared" ref="J993:N1043" ca="1" si="141">IF(IFERROR(VLOOKUP($C993,INDIRECT(J$14&amp;"D:D"),1,FALSE),0)&lt;&gt;0,J$14,0)</f>
        <v>'NEO PU'!</v>
      </c>
      <c r="K993">
        <f t="shared" ca="1" si="141"/>
        <v>0</v>
      </c>
      <c r="L993">
        <f t="shared" ca="1" si="141"/>
        <v>0</v>
      </c>
      <c r="M993">
        <f t="shared" ca="1" si="141"/>
        <v>0</v>
      </c>
      <c r="N993">
        <f t="shared" ca="1" si="141"/>
        <v>0</v>
      </c>
      <c r="O993" t="str">
        <f t="shared" ca="1" si="138"/>
        <v>d:t</v>
      </c>
      <c r="P993" t="str">
        <f t="shared" ca="1" si="139"/>
        <v>d9:t9</v>
      </c>
    </row>
    <row r="994" spans="1:16">
      <c r="A994" t="str">
        <f t="shared" si="134"/>
        <v>03</v>
      </c>
      <c r="B994" t="str">
        <f t="shared" ca="1" si="135"/>
        <v>PU</v>
      </c>
      <c r="C994" t="s">
        <v>355</v>
      </c>
      <c r="D994" t="s">
        <v>1434</v>
      </c>
      <c r="E994">
        <f t="shared" ca="1" si="136"/>
        <v>0</v>
      </c>
      <c r="H994" t="str">
        <f t="shared" ca="1" si="137"/>
        <v>'NEO PU'!</v>
      </c>
      <c r="I994">
        <f t="shared" ca="1" si="140"/>
        <v>0</v>
      </c>
      <c r="J994" t="str">
        <f t="shared" ca="1" si="141"/>
        <v>'NEO PU'!</v>
      </c>
      <c r="K994">
        <f t="shared" ca="1" si="141"/>
        <v>0</v>
      </c>
      <c r="L994">
        <f t="shared" ca="1" si="141"/>
        <v>0</v>
      </c>
      <c r="M994">
        <f t="shared" ca="1" si="141"/>
        <v>0</v>
      </c>
      <c r="N994">
        <f t="shared" ca="1" si="141"/>
        <v>0</v>
      </c>
      <c r="O994" t="str">
        <f t="shared" ca="1" si="138"/>
        <v>d:t</v>
      </c>
      <c r="P994" t="str">
        <f t="shared" ca="1" si="139"/>
        <v>d9:t9</v>
      </c>
    </row>
    <row r="995" spans="1:16">
      <c r="A995" t="str">
        <f t="shared" si="134"/>
        <v>04</v>
      </c>
      <c r="B995" t="str">
        <f t="shared" ca="1" si="135"/>
        <v>PU</v>
      </c>
      <c r="C995" t="s">
        <v>355</v>
      </c>
      <c r="D995" t="s">
        <v>1435</v>
      </c>
      <c r="E995">
        <f t="shared" ca="1" si="136"/>
        <v>0</v>
      </c>
      <c r="H995" t="str">
        <f t="shared" ca="1" si="137"/>
        <v>'NEO PU'!</v>
      </c>
      <c r="I995">
        <f t="shared" ca="1" si="140"/>
        <v>0</v>
      </c>
      <c r="J995" t="str">
        <f t="shared" ca="1" si="141"/>
        <v>'NEO PU'!</v>
      </c>
      <c r="K995">
        <f t="shared" ca="1" si="141"/>
        <v>0</v>
      </c>
      <c r="L995">
        <f t="shared" ca="1" si="141"/>
        <v>0</v>
      </c>
      <c r="M995">
        <f t="shared" ca="1" si="141"/>
        <v>0</v>
      </c>
      <c r="N995">
        <f t="shared" ca="1" si="141"/>
        <v>0</v>
      </c>
      <c r="O995" t="str">
        <f t="shared" ca="1" si="138"/>
        <v>d:t</v>
      </c>
      <c r="P995" t="str">
        <f t="shared" ca="1" si="139"/>
        <v>d9:t9</v>
      </c>
    </row>
    <row r="996" spans="1:16">
      <c r="A996" t="str">
        <f t="shared" si="134"/>
        <v>05</v>
      </c>
      <c r="B996" t="str">
        <f t="shared" ca="1" si="135"/>
        <v>PU</v>
      </c>
      <c r="C996" t="s">
        <v>355</v>
      </c>
      <c r="D996" t="s">
        <v>1436</v>
      </c>
      <c r="E996">
        <f t="shared" ca="1" si="136"/>
        <v>0</v>
      </c>
      <c r="H996" t="str">
        <f t="shared" ca="1" si="137"/>
        <v>'NEO PU'!</v>
      </c>
      <c r="I996">
        <f t="shared" ca="1" si="140"/>
        <v>0</v>
      </c>
      <c r="J996" t="str">
        <f t="shared" ca="1" si="141"/>
        <v>'NEO PU'!</v>
      </c>
      <c r="K996">
        <f t="shared" ca="1" si="141"/>
        <v>0</v>
      </c>
      <c r="L996">
        <f t="shared" ca="1" si="141"/>
        <v>0</v>
      </c>
      <c r="M996">
        <f t="shared" ca="1" si="141"/>
        <v>0</v>
      </c>
      <c r="N996">
        <f t="shared" ca="1" si="141"/>
        <v>0</v>
      </c>
      <c r="O996" t="str">
        <f t="shared" ca="1" si="138"/>
        <v>d:t</v>
      </c>
      <c r="P996" t="str">
        <f t="shared" ca="1" si="139"/>
        <v>d9:t9</v>
      </c>
    </row>
    <row r="997" spans="1:16">
      <c r="A997" t="str">
        <f t="shared" si="134"/>
        <v>06</v>
      </c>
      <c r="B997" t="str">
        <f t="shared" ca="1" si="135"/>
        <v>PU</v>
      </c>
      <c r="C997" t="s">
        <v>355</v>
      </c>
      <c r="D997" t="s">
        <v>1437</v>
      </c>
      <c r="E997">
        <f t="shared" ca="1" si="136"/>
        <v>0</v>
      </c>
      <c r="H997" t="str">
        <f t="shared" ca="1" si="137"/>
        <v>'NEO PU'!</v>
      </c>
      <c r="I997">
        <f t="shared" ca="1" si="140"/>
        <v>0</v>
      </c>
      <c r="J997" t="str">
        <f t="shared" ca="1" si="141"/>
        <v>'NEO PU'!</v>
      </c>
      <c r="K997">
        <f t="shared" ca="1" si="141"/>
        <v>0</v>
      </c>
      <c r="L997">
        <f t="shared" ca="1" si="141"/>
        <v>0</v>
      </c>
      <c r="M997">
        <f t="shared" ca="1" si="141"/>
        <v>0</v>
      </c>
      <c r="N997">
        <f t="shared" ca="1" si="141"/>
        <v>0</v>
      </c>
      <c r="O997" t="str">
        <f t="shared" ca="1" si="138"/>
        <v>d:t</v>
      </c>
      <c r="P997" t="str">
        <f t="shared" ca="1" si="139"/>
        <v>d9:t9</v>
      </c>
    </row>
    <row r="998" spans="1:16">
      <c r="A998" t="str">
        <f t="shared" si="134"/>
        <v>09</v>
      </c>
      <c r="B998" t="str">
        <f t="shared" ca="1" si="135"/>
        <v>PU</v>
      </c>
      <c r="C998" t="s">
        <v>355</v>
      </c>
      <c r="D998" t="s">
        <v>1438</v>
      </c>
      <c r="E998">
        <f t="shared" ca="1" si="136"/>
        <v>0</v>
      </c>
      <c r="H998" t="str">
        <f t="shared" ca="1" si="137"/>
        <v>'NEO PU'!</v>
      </c>
      <c r="I998">
        <f t="shared" ca="1" si="140"/>
        <v>0</v>
      </c>
      <c r="J998" t="str">
        <f t="shared" ca="1" si="141"/>
        <v>'NEO PU'!</v>
      </c>
      <c r="K998">
        <f t="shared" ca="1" si="141"/>
        <v>0</v>
      </c>
      <c r="L998">
        <f t="shared" ca="1" si="141"/>
        <v>0</v>
      </c>
      <c r="M998">
        <f t="shared" ca="1" si="141"/>
        <v>0</v>
      </c>
      <c r="N998">
        <f t="shared" ca="1" si="141"/>
        <v>0</v>
      </c>
      <c r="O998" t="str">
        <f t="shared" ca="1" si="138"/>
        <v>d:t</v>
      </c>
      <c r="P998" t="str">
        <f t="shared" ca="1" si="139"/>
        <v>d9:t9</v>
      </c>
    </row>
    <row r="999" spans="1:16">
      <c r="A999" t="str">
        <f t="shared" si="134"/>
        <v>11</v>
      </c>
      <c r="B999" t="str">
        <f t="shared" ca="1" si="135"/>
        <v>PU</v>
      </c>
      <c r="C999" t="s">
        <v>355</v>
      </c>
      <c r="D999" t="s">
        <v>1439</v>
      </c>
      <c r="E999">
        <f t="shared" ca="1" si="136"/>
        <v>0</v>
      </c>
      <c r="H999" t="str">
        <f t="shared" ca="1" si="137"/>
        <v>'NEO PU'!</v>
      </c>
      <c r="I999">
        <f t="shared" ca="1" si="140"/>
        <v>0</v>
      </c>
      <c r="J999" t="str">
        <f t="shared" ca="1" si="141"/>
        <v>'NEO PU'!</v>
      </c>
      <c r="K999">
        <f t="shared" ca="1" si="141"/>
        <v>0</v>
      </c>
      <c r="L999">
        <f t="shared" ca="1" si="141"/>
        <v>0</v>
      </c>
      <c r="M999">
        <f t="shared" ca="1" si="141"/>
        <v>0</v>
      </c>
      <c r="N999">
        <f t="shared" ca="1" si="141"/>
        <v>0</v>
      </c>
      <c r="O999" t="str">
        <f t="shared" ca="1" si="138"/>
        <v>d:t</v>
      </c>
      <c r="P999" t="str">
        <f t="shared" ca="1" si="139"/>
        <v>d9:t9</v>
      </c>
    </row>
    <row r="1000" spans="1:16">
      <c r="A1000" t="str">
        <f t="shared" si="134"/>
        <v>12</v>
      </c>
      <c r="B1000" t="str">
        <f t="shared" ca="1" si="135"/>
        <v>PU</v>
      </c>
      <c r="C1000" t="s">
        <v>355</v>
      </c>
      <c r="D1000" t="s">
        <v>1440</v>
      </c>
      <c r="E1000">
        <f t="shared" ca="1" si="136"/>
        <v>0</v>
      </c>
      <c r="H1000" t="str">
        <f t="shared" ca="1" si="137"/>
        <v>'NEO PU'!</v>
      </c>
      <c r="I1000">
        <f t="shared" ca="1" si="140"/>
        <v>0</v>
      </c>
      <c r="J1000" t="str">
        <f t="shared" ca="1" si="141"/>
        <v>'NEO PU'!</v>
      </c>
      <c r="K1000">
        <f t="shared" ca="1" si="141"/>
        <v>0</v>
      </c>
      <c r="L1000">
        <f t="shared" ca="1" si="141"/>
        <v>0</v>
      </c>
      <c r="M1000">
        <f t="shared" ca="1" si="141"/>
        <v>0</v>
      </c>
      <c r="N1000">
        <f t="shared" ca="1" si="141"/>
        <v>0</v>
      </c>
      <c r="O1000" t="str">
        <f t="shared" ca="1" si="138"/>
        <v>d:t</v>
      </c>
      <c r="P1000" t="str">
        <f t="shared" ca="1" si="139"/>
        <v>d9:t9</v>
      </c>
    </row>
    <row r="1001" spans="1:16">
      <c r="A1001" t="str">
        <f t="shared" si="134"/>
        <v>14</v>
      </c>
      <c r="B1001" t="str">
        <f t="shared" ca="1" si="135"/>
        <v>PU</v>
      </c>
      <c r="C1001" t="s">
        <v>355</v>
      </c>
      <c r="D1001" t="s">
        <v>1441</v>
      </c>
      <c r="E1001">
        <f t="shared" ca="1" si="136"/>
        <v>0</v>
      </c>
      <c r="H1001" t="str">
        <f t="shared" ca="1" si="137"/>
        <v>'NEO PU'!</v>
      </c>
      <c r="I1001">
        <f t="shared" ca="1" si="140"/>
        <v>0</v>
      </c>
      <c r="J1001" t="str">
        <f t="shared" ca="1" si="141"/>
        <v>'NEO PU'!</v>
      </c>
      <c r="K1001">
        <f t="shared" ca="1" si="141"/>
        <v>0</v>
      </c>
      <c r="L1001">
        <f t="shared" ca="1" si="141"/>
        <v>0</v>
      </c>
      <c r="M1001">
        <f t="shared" ca="1" si="141"/>
        <v>0</v>
      </c>
      <c r="N1001">
        <f t="shared" ca="1" si="141"/>
        <v>0</v>
      </c>
      <c r="O1001" t="str">
        <f t="shared" ca="1" si="138"/>
        <v>d:t</v>
      </c>
      <c r="P1001" t="str">
        <f t="shared" ca="1" si="139"/>
        <v>d9:t9</v>
      </c>
    </row>
    <row r="1002" spans="1:16">
      <c r="A1002" t="str">
        <f t="shared" si="134"/>
        <v>01</v>
      </c>
      <c r="B1002" t="str">
        <f t="shared" ca="1" si="135"/>
        <v>PU</v>
      </c>
      <c r="C1002" t="s">
        <v>356</v>
      </c>
      <c r="D1002" t="s">
        <v>1442</v>
      </c>
      <c r="E1002">
        <f t="shared" ca="1" si="136"/>
        <v>0</v>
      </c>
      <c r="H1002" t="str">
        <f t="shared" ca="1" si="137"/>
        <v>'NEO PU'!</v>
      </c>
      <c r="I1002">
        <f t="shared" ca="1" si="140"/>
        <v>0</v>
      </c>
      <c r="J1002" t="str">
        <f t="shared" ca="1" si="141"/>
        <v>'NEO PU'!</v>
      </c>
      <c r="K1002">
        <f t="shared" ca="1" si="141"/>
        <v>0</v>
      </c>
      <c r="L1002">
        <f t="shared" ca="1" si="141"/>
        <v>0</v>
      </c>
      <c r="M1002">
        <f t="shared" ca="1" si="141"/>
        <v>0</v>
      </c>
      <c r="N1002">
        <f t="shared" ca="1" si="141"/>
        <v>0</v>
      </c>
      <c r="O1002" t="str">
        <f t="shared" ca="1" si="138"/>
        <v>d:t</v>
      </c>
      <c r="P1002" t="str">
        <f t="shared" ca="1" si="139"/>
        <v>d9:t9</v>
      </c>
    </row>
    <row r="1003" spans="1:16">
      <c r="A1003" t="str">
        <f t="shared" si="134"/>
        <v>02</v>
      </c>
      <c r="B1003" t="str">
        <f t="shared" ca="1" si="135"/>
        <v>PU</v>
      </c>
      <c r="C1003" t="s">
        <v>356</v>
      </c>
      <c r="D1003" t="s">
        <v>1443</v>
      </c>
      <c r="E1003">
        <f t="shared" ca="1" si="136"/>
        <v>0</v>
      </c>
      <c r="H1003" t="str">
        <f t="shared" ca="1" si="137"/>
        <v>'NEO PU'!</v>
      </c>
      <c r="I1003">
        <f t="shared" ca="1" si="140"/>
        <v>0</v>
      </c>
      <c r="J1003" t="str">
        <f t="shared" ca="1" si="141"/>
        <v>'NEO PU'!</v>
      </c>
      <c r="K1003">
        <f t="shared" ca="1" si="141"/>
        <v>0</v>
      </c>
      <c r="L1003">
        <f t="shared" ca="1" si="141"/>
        <v>0</v>
      </c>
      <c r="M1003">
        <f t="shared" ca="1" si="141"/>
        <v>0</v>
      </c>
      <c r="N1003">
        <f t="shared" ca="1" si="141"/>
        <v>0</v>
      </c>
      <c r="O1003" t="str">
        <f t="shared" ca="1" si="138"/>
        <v>d:t</v>
      </c>
      <c r="P1003" t="str">
        <f t="shared" ca="1" si="139"/>
        <v>d9:t9</v>
      </c>
    </row>
    <row r="1004" spans="1:16">
      <c r="A1004" t="str">
        <f t="shared" si="134"/>
        <v>03</v>
      </c>
      <c r="B1004" t="str">
        <f t="shared" ca="1" si="135"/>
        <v>PU</v>
      </c>
      <c r="C1004" t="s">
        <v>356</v>
      </c>
      <c r="D1004" t="s">
        <v>1444</v>
      </c>
      <c r="E1004">
        <f t="shared" ca="1" si="136"/>
        <v>0</v>
      </c>
      <c r="H1004" t="str">
        <f t="shared" ca="1" si="137"/>
        <v>'NEO PU'!</v>
      </c>
      <c r="I1004">
        <f t="shared" ca="1" si="140"/>
        <v>0</v>
      </c>
      <c r="J1004" t="str">
        <f t="shared" ca="1" si="141"/>
        <v>'NEO PU'!</v>
      </c>
      <c r="K1004">
        <f t="shared" ca="1" si="141"/>
        <v>0</v>
      </c>
      <c r="L1004">
        <f t="shared" ca="1" si="141"/>
        <v>0</v>
      </c>
      <c r="M1004">
        <f t="shared" ca="1" si="141"/>
        <v>0</v>
      </c>
      <c r="N1004">
        <f t="shared" ca="1" si="141"/>
        <v>0</v>
      </c>
      <c r="O1004" t="str">
        <f t="shared" ca="1" si="138"/>
        <v>d:t</v>
      </c>
      <c r="P1004" t="str">
        <f t="shared" ca="1" si="139"/>
        <v>d9:t9</v>
      </c>
    </row>
    <row r="1005" spans="1:16">
      <c r="A1005" t="str">
        <f t="shared" si="134"/>
        <v>04</v>
      </c>
      <c r="B1005" t="str">
        <f t="shared" ca="1" si="135"/>
        <v>PU</v>
      </c>
      <c r="C1005" t="s">
        <v>356</v>
      </c>
      <c r="D1005" t="s">
        <v>1445</v>
      </c>
      <c r="E1005">
        <f t="shared" ca="1" si="136"/>
        <v>0</v>
      </c>
      <c r="H1005" t="str">
        <f t="shared" ca="1" si="137"/>
        <v>'NEO PU'!</v>
      </c>
      <c r="I1005">
        <f t="shared" ca="1" si="140"/>
        <v>0</v>
      </c>
      <c r="J1005" t="str">
        <f t="shared" ca="1" si="141"/>
        <v>'NEO PU'!</v>
      </c>
      <c r="K1005">
        <f t="shared" ca="1" si="141"/>
        <v>0</v>
      </c>
      <c r="L1005">
        <f t="shared" ca="1" si="141"/>
        <v>0</v>
      </c>
      <c r="M1005">
        <f t="shared" ca="1" si="141"/>
        <v>0</v>
      </c>
      <c r="N1005">
        <f t="shared" ca="1" si="141"/>
        <v>0</v>
      </c>
      <c r="O1005" t="str">
        <f t="shared" ca="1" si="138"/>
        <v>d:t</v>
      </c>
      <c r="P1005" t="str">
        <f t="shared" ca="1" si="139"/>
        <v>d9:t9</v>
      </c>
    </row>
    <row r="1006" spans="1:16">
      <c r="A1006" t="str">
        <f t="shared" si="134"/>
        <v>05</v>
      </c>
      <c r="B1006" t="str">
        <f t="shared" ca="1" si="135"/>
        <v>PU</v>
      </c>
      <c r="C1006" t="s">
        <v>356</v>
      </c>
      <c r="D1006" t="s">
        <v>1446</v>
      </c>
      <c r="E1006">
        <f t="shared" ca="1" si="136"/>
        <v>0</v>
      </c>
      <c r="H1006" t="str">
        <f t="shared" ca="1" si="137"/>
        <v>'NEO PU'!</v>
      </c>
      <c r="I1006">
        <f t="shared" ca="1" si="140"/>
        <v>0</v>
      </c>
      <c r="J1006" t="str">
        <f t="shared" ca="1" si="141"/>
        <v>'NEO PU'!</v>
      </c>
      <c r="K1006">
        <f t="shared" ca="1" si="141"/>
        <v>0</v>
      </c>
      <c r="L1006">
        <f t="shared" ca="1" si="141"/>
        <v>0</v>
      </c>
      <c r="M1006">
        <f t="shared" ca="1" si="141"/>
        <v>0</v>
      </c>
      <c r="N1006">
        <f t="shared" ca="1" si="141"/>
        <v>0</v>
      </c>
      <c r="O1006" t="str">
        <f t="shared" ca="1" si="138"/>
        <v>d:t</v>
      </c>
      <c r="P1006" t="str">
        <f t="shared" ca="1" si="139"/>
        <v>d9:t9</v>
      </c>
    </row>
    <row r="1007" spans="1:16">
      <c r="A1007" t="str">
        <f t="shared" si="134"/>
        <v>06</v>
      </c>
      <c r="B1007" t="str">
        <f t="shared" ca="1" si="135"/>
        <v>PU</v>
      </c>
      <c r="C1007" t="s">
        <v>356</v>
      </c>
      <c r="D1007" t="s">
        <v>1447</v>
      </c>
      <c r="E1007">
        <f t="shared" ca="1" si="136"/>
        <v>0</v>
      </c>
      <c r="H1007" t="str">
        <f t="shared" ca="1" si="137"/>
        <v>'NEO PU'!</v>
      </c>
      <c r="I1007">
        <f t="shared" ca="1" si="140"/>
        <v>0</v>
      </c>
      <c r="J1007" t="str">
        <f t="shared" ca="1" si="141"/>
        <v>'NEO PU'!</v>
      </c>
      <c r="K1007">
        <f t="shared" ca="1" si="141"/>
        <v>0</v>
      </c>
      <c r="L1007">
        <f t="shared" ca="1" si="141"/>
        <v>0</v>
      </c>
      <c r="M1007">
        <f t="shared" ca="1" si="141"/>
        <v>0</v>
      </c>
      <c r="N1007">
        <f t="shared" ca="1" si="141"/>
        <v>0</v>
      </c>
      <c r="O1007" t="str">
        <f t="shared" ca="1" si="138"/>
        <v>d:t</v>
      </c>
      <c r="P1007" t="str">
        <f t="shared" ca="1" si="139"/>
        <v>d9:t9</v>
      </c>
    </row>
    <row r="1008" spans="1:16">
      <c r="A1008" t="str">
        <f t="shared" si="134"/>
        <v>09</v>
      </c>
      <c r="B1008" t="str">
        <f t="shared" ca="1" si="135"/>
        <v>PU</v>
      </c>
      <c r="C1008" t="s">
        <v>356</v>
      </c>
      <c r="D1008" t="s">
        <v>1448</v>
      </c>
      <c r="E1008">
        <f t="shared" ca="1" si="136"/>
        <v>0</v>
      </c>
      <c r="H1008" t="str">
        <f t="shared" ca="1" si="137"/>
        <v>'NEO PU'!</v>
      </c>
      <c r="I1008">
        <f t="shared" ca="1" si="140"/>
        <v>0</v>
      </c>
      <c r="J1008" t="str">
        <f t="shared" ca="1" si="141"/>
        <v>'NEO PU'!</v>
      </c>
      <c r="K1008">
        <f t="shared" ca="1" si="141"/>
        <v>0</v>
      </c>
      <c r="L1008">
        <f t="shared" ca="1" si="141"/>
        <v>0</v>
      </c>
      <c r="M1008">
        <f t="shared" ca="1" si="141"/>
        <v>0</v>
      </c>
      <c r="N1008">
        <f t="shared" ca="1" si="141"/>
        <v>0</v>
      </c>
      <c r="O1008" t="str">
        <f t="shared" ca="1" si="138"/>
        <v>d:t</v>
      </c>
      <c r="P1008" t="str">
        <f t="shared" ca="1" si="139"/>
        <v>d9:t9</v>
      </c>
    </row>
    <row r="1009" spans="1:16">
      <c r="A1009" t="str">
        <f t="shared" si="134"/>
        <v>11</v>
      </c>
      <c r="B1009" t="str">
        <f t="shared" ca="1" si="135"/>
        <v>PU</v>
      </c>
      <c r="C1009" t="s">
        <v>356</v>
      </c>
      <c r="D1009" t="s">
        <v>1449</v>
      </c>
      <c r="E1009">
        <f t="shared" ca="1" si="136"/>
        <v>0</v>
      </c>
      <c r="H1009" t="str">
        <f t="shared" ca="1" si="137"/>
        <v>'NEO PU'!</v>
      </c>
      <c r="I1009">
        <f t="shared" ca="1" si="140"/>
        <v>0</v>
      </c>
      <c r="J1009" t="str">
        <f t="shared" ca="1" si="141"/>
        <v>'NEO PU'!</v>
      </c>
      <c r="K1009">
        <f t="shared" ca="1" si="141"/>
        <v>0</v>
      </c>
      <c r="L1009">
        <f t="shared" ca="1" si="141"/>
        <v>0</v>
      </c>
      <c r="M1009">
        <f t="shared" ca="1" si="141"/>
        <v>0</v>
      </c>
      <c r="N1009">
        <f t="shared" ca="1" si="141"/>
        <v>0</v>
      </c>
      <c r="O1009" t="str">
        <f t="shared" ca="1" si="138"/>
        <v>d:t</v>
      </c>
      <c r="P1009" t="str">
        <f t="shared" ca="1" si="139"/>
        <v>d9:t9</v>
      </c>
    </row>
    <row r="1010" spans="1:16">
      <c r="A1010" t="str">
        <f t="shared" si="134"/>
        <v>12</v>
      </c>
      <c r="B1010" t="str">
        <f t="shared" ca="1" si="135"/>
        <v>PU</v>
      </c>
      <c r="C1010" t="s">
        <v>356</v>
      </c>
      <c r="D1010" t="s">
        <v>1450</v>
      </c>
      <c r="E1010">
        <f t="shared" ca="1" si="136"/>
        <v>0</v>
      </c>
      <c r="H1010" t="str">
        <f t="shared" ca="1" si="137"/>
        <v>'NEO PU'!</v>
      </c>
      <c r="I1010">
        <f t="shared" ca="1" si="140"/>
        <v>0</v>
      </c>
      <c r="J1010" t="str">
        <f t="shared" ca="1" si="141"/>
        <v>'NEO PU'!</v>
      </c>
      <c r="K1010">
        <f t="shared" ca="1" si="141"/>
        <v>0</v>
      </c>
      <c r="L1010">
        <f t="shared" ca="1" si="141"/>
        <v>0</v>
      </c>
      <c r="M1010">
        <f t="shared" ca="1" si="141"/>
        <v>0</v>
      </c>
      <c r="N1010">
        <f t="shared" ca="1" si="141"/>
        <v>0</v>
      </c>
      <c r="O1010" t="str">
        <f t="shared" ca="1" si="138"/>
        <v>d:t</v>
      </c>
      <c r="P1010" t="str">
        <f t="shared" ca="1" si="139"/>
        <v>d9:t9</v>
      </c>
    </row>
    <row r="1011" spans="1:16">
      <c r="A1011" t="str">
        <f t="shared" si="134"/>
        <v>14</v>
      </c>
      <c r="B1011" t="str">
        <f t="shared" ca="1" si="135"/>
        <v>PU</v>
      </c>
      <c r="C1011" t="s">
        <v>356</v>
      </c>
      <c r="D1011" t="s">
        <v>1451</v>
      </c>
      <c r="E1011">
        <f t="shared" ca="1" si="136"/>
        <v>0</v>
      </c>
      <c r="H1011" t="str">
        <f t="shared" ca="1" si="137"/>
        <v>'NEO PU'!</v>
      </c>
      <c r="I1011">
        <f t="shared" ca="1" si="140"/>
        <v>0</v>
      </c>
      <c r="J1011" t="str">
        <f t="shared" ca="1" si="141"/>
        <v>'NEO PU'!</v>
      </c>
      <c r="K1011">
        <f t="shared" ca="1" si="141"/>
        <v>0</v>
      </c>
      <c r="L1011">
        <f t="shared" ca="1" si="141"/>
        <v>0</v>
      </c>
      <c r="M1011">
        <f t="shared" ca="1" si="141"/>
        <v>0</v>
      </c>
      <c r="N1011">
        <f t="shared" ca="1" si="141"/>
        <v>0</v>
      </c>
      <c r="O1011" t="str">
        <f t="shared" ca="1" si="138"/>
        <v>d:t</v>
      </c>
      <c r="P1011" t="str">
        <f t="shared" ca="1" si="139"/>
        <v>d9:t9</v>
      </c>
    </row>
    <row r="1012" spans="1:16">
      <c r="A1012" t="str">
        <f t="shared" si="134"/>
        <v>01</v>
      </c>
      <c r="B1012" t="str">
        <f t="shared" ca="1" si="135"/>
        <v>PU</v>
      </c>
      <c r="C1012" t="s">
        <v>357</v>
      </c>
      <c r="D1012" t="s">
        <v>1452</v>
      </c>
      <c r="E1012">
        <f t="shared" ca="1" si="136"/>
        <v>0</v>
      </c>
      <c r="H1012" t="str">
        <f t="shared" ca="1" si="137"/>
        <v>'NEO PU'!</v>
      </c>
      <c r="I1012">
        <f t="shared" ca="1" si="140"/>
        <v>0</v>
      </c>
      <c r="J1012" t="str">
        <f t="shared" ca="1" si="141"/>
        <v>'NEO PU'!</v>
      </c>
      <c r="K1012">
        <f t="shared" ca="1" si="141"/>
        <v>0</v>
      </c>
      <c r="L1012">
        <f t="shared" ca="1" si="141"/>
        <v>0</v>
      </c>
      <c r="M1012">
        <f t="shared" ca="1" si="141"/>
        <v>0</v>
      </c>
      <c r="N1012">
        <f t="shared" ca="1" si="141"/>
        <v>0</v>
      </c>
      <c r="O1012" t="str">
        <f t="shared" ca="1" si="138"/>
        <v>d:t</v>
      </c>
      <c r="P1012" t="str">
        <f t="shared" ca="1" si="139"/>
        <v>d9:t9</v>
      </c>
    </row>
    <row r="1013" spans="1:16">
      <c r="A1013" t="str">
        <f t="shared" si="134"/>
        <v>02</v>
      </c>
      <c r="B1013" t="str">
        <f t="shared" ca="1" si="135"/>
        <v>PU</v>
      </c>
      <c r="C1013" t="s">
        <v>357</v>
      </c>
      <c r="D1013" t="s">
        <v>1453</v>
      </c>
      <c r="E1013">
        <f t="shared" ca="1" si="136"/>
        <v>0</v>
      </c>
      <c r="H1013" t="str">
        <f t="shared" ca="1" si="137"/>
        <v>'NEO PU'!</v>
      </c>
      <c r="I1013">
        <f t="shared" ca="1" si="140"/>
        <v>0</v>
      </c>
      <c r="J1013" t="str">
        <f t="shared" ca="1" si="141"/>
        <v>'NEO PU'!</v>
      </c>
      <c r="K1013">
        <f t="shared" ca="1" si="141"/>
        <v>0</v>
      </c>
      <c r="L1013">
        <f t="shared" ca="1" si="141"/>
        <v>0</v>
      </c>
      <c r="M1013">
        <f t="shared" ca="1" si="141"/>
        <v>0</v>
      </c>
      <c r="N1013">
        <f t="shared" ca="1" si="141"/>
        <v>0</v>
      </c>
      <c r="O1013" t="str">
        <f t="shared" ca="1" si="138"/>
        <v>d:t</v>
      </c>
      <c r="P1013" t="str">
        <f t="shared" ca="1" si="139"/>
        <v>d9:t9</v>
      </c>
    </row>
    <row r="1014" spans="1:16">
      <c r="A1014" t="str">
        <f t="shared" si="134"/>
        <v>03</v>
      </c>
      <c r="B1014" t="str">
        <f t="shared" ca="1" si="135"/>
        <v>PU</v>
      </c>
      <c r="C1014" t="s">
        <v>357</v>
      </c>
      <c r="D1014" t="s">
        <v>1454</v>
      </c>
      <c r="E1014">
        <f t="shared" ca="1" si="136"/>
        <v>0</v>
      </c>
      <c r="H1014" t="str">
        <f t="shared" ca="1" si="137"/>
        <v>'NEO PU'!</v>
      </c>
      <c r="I1014">
        <f t="shared" ca="1" si="140"/>
        <v>0</v>
      </c>
      <c r="J1014" t="str">
        <f t="shared" ca="1" si="141"/>
        <v>'NEO PU'!</v>
      </c>
      <c r="K1014">
        <f t="shared" ca="1" si="141"/>
        <v>0</v>
      </c>
      <c r="L1014">
        <f t="shared" ca="1" si="141"/>
        <v>0</v>
      </c>
      <c r="M1014">
        <f t="shared" ca="1" si="141"/>
        <v>0</v>
      </c>
      <c r="N1014">
        <f t="shared" ca="1" si="141"/>
        <v>0</v>
      </c>
      <c r="O1014" t="str">
        <f t="shared" ca="1" si="138"/>
        <v>d:t</v>
      </c>
      <c r="P1014" t="str">
        <f t="shared" ca="1" si="139"/>
        <v>d9:t9</v>
      </c>
    </row>
    <row r="1015" spans="1:16">
      <c r="A1015" t="str">
        <f t="shared" si="134"/>
        <v>04</v>
      </c>
      <c r="B1015" t="str">
        <f t="shared" ca="1" si="135"/>
        <v>PU</v>
      </c>
      <c r="C1015" t="s">
        <v>357</v>
      </c>
      <c r="D1015" t="s">
        <v>1455</v>
      </c>
      <c r="E1015">
        <f t="shared" ca="1" si="136"/>
        <v>0</v>
      </c>
      <c r="H1015" t="str">
        <f t="shared" ca="1" si="137"/>
        <v>'NEO PU'!</v>
      </c>
      <c r="I1015">
        <f t="shared" ca="1" si="140"/>
        <v>0</v>
      </c>
      <c r="J1015" t="str">
        <f t="shared" ca="1" si="141"/>
        <v>'NEO PU'!</v>
      </c>
      <c r="K1015">
        <f t="shared" ca="1" si="141"/>
        <v>0</v>
      </c>
      <c r="L1015">
        <f t="shared" ca="1" si="141"/>
        <v>0</v>
      </c>
      <c r="M1015">
        <f t="shared" ca="1" si="141"/>
        <v>0</v>
      </c>
      <c r="N1015">
        <f t="shared" ca="1" si="141"/>
        <v>0</v>
      </c>
      <c r="O1015" t="str">
        <f t="shared" ca="1" si="138"/>
        <v>d:t</v>
      </c>
      <c r="P1015" t="str">
        <f t="shared" ca="1" si="139"/>
        <v>d9:t9</v>
      </c>
    </row>
    <row r="1016" spans="1:16">
      <c r="A1016" t="str">
        <f t="shared" si="134"/>
        <v>05</v>
      </c>
      <c r="B1016" t="str">
        <f t="shared" ca="1" si="135"/>
        <v>PU</v>
      </c>
      <c r="C1016" t="s">
        <v>357</v>
      </c>
      <c r="D1016" t="s">
        <v>1456</v>
      </c>
      <c r="E1016">
        <f t="shared" ca="1" si="136"/>
        <v>0</v>
      </c>
      <c r="H1016" t="str">
        <f t="shared" ca="1" si="137"/>
        <v>'NEO PU'!</v>
      </c>
      <c r="I1016">
        <f t="shared" ca="1" si="140"/>
        <v>0</v>
      </c>
      <c r="J1016" t="str">
        <f t="shared" ca="1" si="141"/>
        <v>'NEO PU'!</v>
      </c>
      <c r="K1016">
        <f t="shared" ca="1" si="141"/>
        <v>0</v>
      </c>
      <c r="L1016">
        <f t="shared" ca="1" si="141"/>
        <v>0</v>
      </c>
      <c r="M1016">
        <f t="shared" ca="1" si="141"/>
        <v>0</v>
      </c>
      <c r="N1016">
        <f t="shared" ca="1" si="141"/>
        <v>0</v>
      </c>
      <c r="O1016" t="str">
        <f t="shared" ca="1" si="138"/>
        <v>d:t</v>
      </c>
      <c r="P1016" t="str">
        <f t="shared" ca="1" si="139"/>
        <v>d9:t9</v>
      </c>
    </row>
    <row r="1017" spans="1:16">
      <c r="A1017" t="str">
        <f t="shared" si="134"/>
        <v>06</v>
      </c>
      <c r="B1017" t="str">
        <f t="shared" ca="1" si="135"/>
        <v>PU</v>
      </c>
      <c r="C1017" t="s">
        <v>357</v>
      </c>
      <c r="D1017" t="s">
        <v>1457</v>
      </c>
      <c r="E1017">
        <f t="shared" ca="1" si="136"/>
        <v>0</v>
      </c>
      <c r="H1017" t="str">
        <f t="shared" ca="1" si="137"/>
        <v>'NEO PU'!</v>
      </c>
      <c r="I1017">
        <f t="shared" ca="1" si="140"/>
        <v>0</v>
      </c>
      <c r="J1017" t="str">
        <f t="shared" ca="1" si="141"/>
        <v>'NEO PU'!</v>
      </c>
      <c r="K1017">
        <f t="shared" ca="1" si="141"/>
        <v>0</v>
      </c>
      <c r="L1017">
        <f t="shared" ca="1" si="141"/>
        <v>0</v>
      </c>
      <c r="M1017">
        <f t="shared" ca="1" si="141"/>
        <v>0</v>
      </c>
      <c r="N1017">
        <f t="shared" ca="1" si="141"/>
        <v>0</v>
      </c>
      <c r="O1017" t="str">
        <f t="shared" ca="1" si="138"/>
        <v>d:t</v>
      </c>
      <c r="P1017" t="str">
        <f t="shared" ca="1" si="139"/>
        <v>d9:t9</v>
      </c>
    </row>
    <row r="1018" spans="1:16">
      <c r="A1018" t="str">
        <f t="shared" si="134"/>
        <v>09</v>
      </c>
      <c r="B1018" t="str">
        <f t="shared" ca="1" si="135"/>
        <v>PU</v>
      </c>
      <c r="C1018" t="s">
        <v>357</v>
      </c>
      <c r="D1018" t="s">
        <v>1458</v>
      </c>
      <c r="E1018">
        <f t="shared" ca="1" si="136"/>
        <v>0</v>
      </c>
      <c r="H1018" t="str">
        <f t="shared" ca="1" si="137"/>
        <v>'NEO PU'!</v>
      </c>
      <c r="I1018">
        <f t="shared" ca="1" si="140"/>
        <v>0</v>
      </c>
      <c r="J1018" t="str">
        <f t="shared" ca="1" si="141"/>
        <v>'NEO PU'!</v>
      </c>
      <c r="K1018">
        <f t="shared" ca="1" si="141"/>
        <v>0</v>
      </c>
      <c r="L1018">
        <f t="shared" ca="1" si="141"/>
        <v>0</v>
      </c>
      <c r="M1018">
        <f t="shared" ca="1" si="141"/>
        <v>0</v>
      </c>
      <c r="N1018">
        <f t="shared" ca="1" si="141"/>
        <v>0</v>
      </c>
      <c r="O1018" t="str">
        <f t="shared" ca="1" si="138"/>
        <v>d:t</v>
      </c>
      <c r="P1018" t="str">
        <f t="shared" ca="1" si="139"/>
        <v>d9:t9</v>
      </c>
    </row>
    <row r="1019" spans="1:16">
      <c r="A1019" t="str">
        <f t="shared" si="134"/>
        <v>11</v>
      </c>
      <c r="B1019" t="str">
        <f t="shared" ca="1" si="135"/>
        <v>PU</v>
      </c>
      <c r="C1019" t="s">
        <v>357</v>
      </c>
      <c r="D1019" t="s">
        <v>1459</v>
      </c>
      <c r="E1019">
        <f t="shared" ca="1" si="136"/>
        <v>0</v>
      </c>
      <c r="H1019" t="str">
        <f t="shared" ca="1" si="137"/>
        <v>'NEO PU'!</v>
      </c>
      <c r="I1019">
        <f t="shared" ca="1" si="140"/>
        <v>0</v>
      </c>
      <c r="J1019" t="str">
        <f t="shared" ca="1" si="141"/>
        <v>'NEO PU'!</v>
      </c>
      <c r="K1019">
        <f t="shared" ca="1" si="141"/>
        <v>0</v>
      </c>
      <c r="L1019">
        <f t="shared" ca="1" si="141"/>
        <v>0</v>
      </c>
      <c r="M1019">
        <f t="shared" ca="1" si="141"/>
        <v>0</v>
      </c>
      <c r="N1019">
        <f t="shared" ca="1" si="141"/>
        <v>0</v>
      </c>
      <c r="O1019" t="str">
        <f t="shared" ca="1" si="138"/>
        <v>d:t</v>
      </c>
      <c r="P1019" t="str">
        <f t="shared" ca="1" si="139"/>
        <v>d9:t9</v>
      </c>
    </row>
    <row r="1020" spans="1:16">
      <c r="A1020" t="str">
        <f t="shared" si="134"/>
        <v>12</v>
      </c>
      <c r="B1020" t="str">
        <f t="shared" ca="1" si="135"/>
        <v>PU</v>
      </c>
      <c r="C1020" t="s">
        <v>357</v>
      </c>
      <c r="D1020" t="s">
        <v>1460</v>
      </c>
      <c r="E1020">
        <f t="shared" ca="1" si="136"/>
        <v>0</v>
      </c>
      <c r="H1020" t="str">
        <f t="shared" ca="1" si="137"/>
        <v>'NEO PU'!</v>
      </c>
      <c r="I1020">
        <f t="shared" ca="1" si="140"/>
        <v>0</v>
      </c>
      <c r="J1020" t="str">
        <f t="shared" ca="1" si="141"/>
        <v>'NEO PU'!</v>
      </c>
      <c r="K1020">
        <f t="shared" ca="1" si="141"/>
        <v>0</v>
      </c>
      <c r="L1020">
        <f t="shared" ca="1" si="141"/>
        <v>0</v>
      </c>
      <c r="M1020">
        <f t="shared" ca="1" si="141"/>
        <v>0</v>
      </c>
      <c r="N1020">
        <f t="shared" ca="1" si="141"/>
        <v>0</v>
      </c>
      <c r="O1020" t="str">
        <f t="shared" ca="1" si="138"/>
        <v>d:t</v>
      </c>
      <c r="P1020" t="str">
        <f t="shared" ca="1" si="139"/>
        <v>d9:t9</v>
      </c>
    </row>
    <row r="1021" spans="1:16">
      <c r="A1021" t="str">
        <f t="shared" si="134"/>
        <v>14</v>
      </c>
      <c r="B1021" t="str">
        <f t="shared" ca="1" si="135"/>
        <v>PU</v>
      </c>
      <c r="C1021" t="s">
        <v>357</v>
      </c>
      <c r="D1021" t="s">
        <v>1461</v>
      </c>
      <c r="E1021">
        <f t="shared" ca="1" si="136"/>
        <v>0</v>
      </c>
      <c r="H1021" t="str">
        <f t="shared" ca="1" si="137"/>
        <v>'NEO PU'!</v>
      </c>
      <c r="I1021">
        <f t="shared" ca="1" si="140"/>
        <v>0</v>
      </c>
      <c r="J1021" t="str">
        <f t="shared" ca="1" si="141"/>
        <v>'NEO PU'!</v>
      </c>
      <c r="K1021">
        <f t="shared" ca="1" si="141"/>
        <v>0</v>
      </c>
      <c r="L1021">
        <f t="shared" ca="1" si="141"/>
        <v>0</v>
      </c>
      <c r="M1021">
        <f t="shared" ca="1" si="141"/>
        <v>0</v>
      </c>
      <c r="N1021">
        <f t="shared" ca="1" si="141"/>
        <v>0</v>
      </c>
      <c r="O1021" t="str">
        <f t="shared" ca="1" si="138"/>
        <v>d:t</v>
      </c>
      <c r="P1021" t="str">
        <f t="shared" ca="1" si="139"/>
        <v>d9:t9</v>
      </c>
    </row>
    <row r="1022" spans="1:16">
      <c r="A1022" t="str">
        <f t="shared" si="134"/>
        <v>01</v>
      </c>
      <c r="B1022" t="str">
        <f t="shared" ca="1" si="135"/>
        <v>PU</v>
      </c>
      <c r="C1022" t="s">
        <v>370</v>
      </c>
      <c r="D1022" t="s">
        <v>1462</v>
      </c>
      <c r="E1022">
        <f t="shared" ca="1" si="136"/>
        <v>0</v>
      </c>
      <c r="H1022" t="str">
        <f t="shared" ca="1" si="137"/>
        <v>'NEO PU'!</v>
      </c>
      <c r="I1022">
        <f t="shared" ca="1" si="140"/>
        <v>0</v>
      </c>
      <c r="J1022" t="str">
        <f t="shared" ca="1" si="141"/>
        <v>'NEO PU'!</v>
      </c>
      <c r="K1022">
        <f t="shared" ca="1" si="141"/>
        <v>0</v>
      </c>
      <c r="L1022">
        <f t="shared" ca="1" si="141"/>
        <v>0</v>
      </c>
      <c r="M1022">
        <f t="shared" ca="1" si="141"/>
        <v>0</v>
      </c>
      <c r="N1022">
        <f t="shared" ca="1" si="141"/>
        <v>0</v>
      </c>
      <c r="O1022" t="str">
        <f t="shared" ca="1" si="138"/>
        <v>d:t</v>
      </c>
      <c r="P1022" t="str">
        <f t="shared" ca="1" si="139"/>
        <v>d9:t9</v>
      </c>
    </row>
    <row r="1023" spans="1:16">
      <c r="A1023" t="str">
        <f t="shared" si="134"/>
        <v>02</v>
      </c>
      <c r="B1023" t="str">
        <f t="shared" ca="1" si="135"/>
        <v>PU</v>
      </c>
      <c r="C1023" t="s">
        <v>370</v>
      </c>
      <c r="D1023" t="s">
        <v>1463</v>
      </c>
      <c r="E1023">
        <f t="shared" ca="1" si="136"/>
        <v>0</v>
      </c>
      <c r="H1023" t="str">
        <f t="shared" ca="1" si="137"/>
        <v>'NEO PU'!</v>
      </c>
      <c r="I1023">
        <f t="shared" ca="1" si="140"/>
        <v>0</v>
      </c>
      <c r="J1023" t="str">
        <f t="shared" ca="1" si="141"/>
        <v>'NEO PU'!</v>
      </c>
      <c r="K1023">
        <f t="shared" ca="1" si="141"/>
        <v>0</v>
      </c>
      <c r="L1023">
        <f t="shared" ca="1" si="141"/>
        <v>0</v>
      </c>
      <c r="M1023">
        <f t="shared" ca="1" si="141"/>
        <v>0</v>
      </c>
      <c r="N1023">
        <f t="shared" ca="1" si="141"/>
        <v>0</v>
      </c>
      <c r="O1023" t="str">
        <f t="shared" ca="1" si="138"/>
        <v>d:t</v>
      </c>
      <c r="P1023" t="str">
        <f t="shared" ca="1" si="139"/>
        <v>d9:t9</v>
      </c>
    </row>
    <row r="1024" spans="1:16">
      <c r="A1024" t="str">
        <f t="shared" si="134"/>
        <v>03</v>
      </c>
      <c r="B1024" t="str">
        <f t="shared" ca="1" si="135"/>
        <v>PU</v>
      </c>
      <c r="C1024" t="s">
        <v>370</v>
      </c>
      <c r="D1024" t="s">
        <v>1464</v>
      </c>
      <c r="E1024">
        <f t="shared" ca="1" si="136"/>
        <v>0</v>
      </c>
      <c r="H1024" t="str">
        <f t="shared" ca="1" si="137"/>
        <v>'NEO PU'!</v>
      </c>
      <c r="I1024">
        <f t="shared" ca="1" si="140"/>
        <v>0</v>
      </c>
      <c r="J1024" t="str">
        <f t="shared" ca="1" si="141"/>
        <v>'NEO PU'!</v>
      </c>
      <c r="K1024">
        <f t="shared" ca="1" si="141"/>
        <v>0</v>
      </c>
      <c r="L1024">
        <f t="shared" ca="1" si="141"/>
        <v>0</v>
      </c>
      <c r="M1024">
        <f t="shared" ca="1" si="141"/>
        <v>0</v>
      </c>
      <c r="N1024">
        <f t="shared" ca="1" si="141"/>
        <v>0</v>
      </c>
      <c r="O1024" t="str">
        <f t="shared" ca="1" si="138"/>
        <v>d:t</v>
      </c>
      <c r="P1024" t="str">
        <f t="shared" ca="1" si="139"/>
        <v>d9:t9</v>
      </c>
    </row>
    <row r="1025" spans="1:16">
      <c r="A1025" t="str">
        <f t="shared" si="134"/>
        <v>04</v>
      </c>
      <c r="B1025" t="str">
        <f t="shared" ca="1" si="135"/>
        <v>PU</v>
      </c>
      <c r="C1025" t="s">
        <v>370</v>
      </c>
      <c r="D1025" t="s">
        <v>1465</v>
      </c>
      <c r="E1025">
        <f t="shared" ca="1" si="136"/>
        <v>0</v>
      </c>
      <c r="H1025" t="str">
        <f t="shared" ca="1" si="137"/>
        <v>'NEO PU'!</v>
      </c>
      <c r="I1025">
        <f t="shared" ca="1" si="140"/>
        <v>0</v>
      </c>
      <c r="J1025" t="str">
        <f t="shared" ca="1" si="141"/>
        <v>'NEO PU'!</v>
      </c>
      <c r="K1025">
        <f t="shared" ca="1" si="141"/>
        <v>0</v>
      </c>
      <c r="L1025">
        <f t="shared" ca="1" si="141"/>
        <v>0</v>
      </c>
      <c r="M1025">
        <f t="shared" ca="1" si="141"/>
        <v>0</v>
      </c>
      <c r="N1025">
        <f t="shared" ca="1" si="141"/>
        <v>0</v>
      </c>
      <c r="O1025" t="str">
        <f t="shared" ca="1" si="138"/>
        <v>d:t</v>
      </c>
      <c r="P1025" t="str">
        <f t="shared" ca="1" si="139"/>
        <v>d9:t9</v>
      </c>
    </row>
    <row r="1026" spans="1:16">
      <c r="A1026" t="str">
        <f t="shared" si="134"/>
        <v>05</v>
      </c>
      <c r="B1026" t="str">
        <f t="shared" ca="1" si="135"/>
        <v>PU</v>
      </c>
      <c r="C1026" t="s">
        <v>370</v>
      </c>
      <c r="D1026" t="s">
        <v>1466</v>
      </c>
      <c r="E1026">
        <f t="shared" ca="1" si="136"/>
        <v>0</v>
      </c>
      <c r="H1026" t="str">
        <f t="shared" ca="1" si="137"/>
        <v>'NEO PU'!</v>
      </c>
      <c r="I1026">
        <f t="shared" ca="1" si="140"/>
        <v>0</v>
      </c>
      <c r="J1026" t="str">
        <f t="shared" ca="1" si="141"/>
        <v>'NEO PU'!</v>
      </c>
      <c r="K1026">
        <f t="shared" ca="1" si="141"/>
        <v>0</v>
      </c>
      <c r="L1026">
        <f t="shared" ca="1" si="141"/>
        <v>0</v>
      </c>
      <c r="M1026">
        <f t="shared" ca="1" si="141"/>
        <v>0</v>
      </c>
      <c r="N1026">
        <f t="shared" ca="1" si="141"/>
        <v>0</v>
      </c>
      <c r="O1026" t="str">
        <f t="shared" ca="1" si="138"/>
        <v>d:t</v>
      </c>
      <c r="P1026" t="str">
        <f t="shared" ca="1" si="139"/>
        <v>d9:t9</v>
      </c>
    </row>
    <row r="1027" spans="1:16">
      <c r="A1027" t="str">
        <f t="shared" si="134"/>
        <v>06</v>
      </c>
      <c r="B1027" t="str">
        <f t="shared" ca="1" si="135"/>
        <v>PU</v>
      </c>
      <c r="C1027" t="s">
        <v>370</v>
      </c>
      <c r="D1027" t="s">
        <v>1467</v>
      </c>
      <c r="E1027">
        <f t="shared" ca="1" si="136"/>
        <v>0</v>
      </c>
      <c r="H1027" t="str">
        <f t="shared" ca="1" si="137"/>
        <v>'NEO PU'!</v>
      </c>
      <c r="I1027">
        <f t="shared" ca="1" si="140"/>
        <v>0</v>
      </c>
      <c r="J1027" t="str">
        <f t="shared" ca="1" si="141"/>
        <v>'NEO PU'!</v>
      </c>
      <c r="K1027">
        <f t="shared" ca="1" si="141"/>
        <v>0</v>
      </c>
      <c r="L1027">
        <f t="shared" ca="1" si="141"/>
        <v>0</v>
      </c>
      <c r="M1027">
        <f t="shared" ca="1" si="141"/>
        <v>0</v>
      </c>
      <c r="N1027">
        <f t="shared" ca="1" si="141"/>
        <v>0</v>
      </c>
      <c r="O1027" t="str">
        <f t="shared" ca="1" si="138"/>
        <v>d:t</v>
      </c>
      <c r="P1027" t="str">
        <f t="shared" ca="1" si="139"/>
        <v>d9:t9</v>
      </c>
    </row>
    <row r="1028" spans="1:16">
      <c r="A1028" t="str">
        <f t="shared" si="134"/>
        <v>09</v>
      </c>
      <c r="B1028" t="str">
        <f t="shared" ca="1" si="135"/>
        <v>PU</v>
      </c>
      <c r="C1028" t="s">
        <v>370</v>
      </c>
      <c r="D1028" t="s">
        <v>1468</v>
      </c>
      <c r="E1028">
        <f t="shared" ca="1" si="136"/>
        <v>0</v>
      </c>
      <c r="H1028" t="str">
        <f t="shared" ca="1" si="137"/>
        <v>'NEO PU'!</v>
      </c>
      <c r="I1028">
        <f t="shared" ca="1" si="140"/>
        <v>0</v>
      </c>
      <c r="J1028" t="str">
        <f t="shared" ca="1" si="141"/>
        <v>'NEO PU'!</v>
      </c>
      <c r="K1028">
        <f t="shared" ca="1" si="141"/>
        <v>0</v>
      </c>
      <c r="L1028">
        <f t="shared" ca="1" si="141"/>
        <v>0</v>
      </c>
      <c r="M1028">
        <f t="shared" ca="1" si="141"/>
        <v>0</v>
      </c>
      <c r="N1028">
        <f t="shared" ca="1" si="141"/>
        <v>0</v>
      </c>
      <c r="O1028" t="str">
        <f t="shared" ca="1" si="138"/>
        <v>d:t</v>
      </c>
      <c r="P1028" t="str">
        <f t="shared" ca="1" si="139"/>
        <v>d9:t9</v>
      </c>
    </row>
    <row r="1029" spans="1:16">
      <c r="A1029" t="str">
        <f t="shared" si="134"/>
        <v>11</v>
      </c>
      <c r="B1029" t="str">
        <f t="shared" ca="1" si="135"/>
        <v>PU</v>
      </c>
      <c r="C1029" t="s">
        <v>370</v>
      </c>
      <c r="D1029" t="s">
        <v>1469</v>
      </c>
      <c r="E1029">
        <f t="shared" ca="1" si="136"/>
        <v>0</v>
      </c>
      <c r="H1029" t="str">
        <f t="shared" ca="1" si="137"/>
        <v>'NEO PU'!</v>
      </c>
      <c r="I1029">
        <f t="shared" ca="1" si="140"/>
        <v>0</v>
      </c>
      <c r="J1029" t="str">
        <f t="shared" ca="1" si="141"/>
        <v>'NEO PU'!</v>
      </c>
      <c r="K1029">
        <f t="shared" ca="1" si="141"/>
        <v>0</v>
      </c>
      <c r="L1029">
        <f t="shared" ca="1" si="141"/>
        <v>0</v>
      </c>
      <c r="M1029">
        <f t="shared" ca="1" si="141"/>
        <v>0</v>
      </c>
      <c r="N1029">
        <f t="shared" ca="1" si="141"/>
        <v>0</v>
      </c>
      <c r="O1029" t="str">
        <f t="shared" ca="1" si="138"/>
        <v>d:t</v>
      </c>
      <c r="P1029" t="str">
        <f t="shared" ca="1" si="139"/>
        <v>d9:t9</v>
      </c>
    </row>
    <row r="1030" spans="1:16">
      <c r="A1030" t="str">
        <f t="shared" si="134"/>
        <v>12</v>
      </c>
      <c r="B1030" t="str">
        <f t="shared" ca="1" si="135"/>
        <v>PU</v>
      </c>
      <c r="C1030" t="s">
        <v>370</v>
      </c>
      <c r="D1030" t="s">
        <v>1470</v>
      </c>
      <c r="E1030">
        <f t="shared" ca="1" si="136"/>
        <v>0</v>
      </c>
      <c r="H1030" t="str">
        <f t="shared" ca="1" si="137"/>
        <v>'NEO PU'!</v>
      </c>
      <c r="I1030">
        <f t="shared" ca="1" si="140"/>
        <v>0</v>
      </c>
      <c r="J1030" t="str">
        <f t="shared" ca="1" si="141"/>
        <v>'NEO PU'!</v>
      </c>
      <c r="K1030">
        <f t="shared" ca="1" si="141"/>
        <v>0</v>
      </c>
      <c r="L1030">
        <f t="shared" ca="1" si="141"/>
        <v>0</v>
      </c>
      <c r="M1030">
        <f t="shared" ca="1" si="141"/>
        <v>0</v>
      </c>
      <c r="N1030">
        <f t="shared" ca="1" si="141"/>
        <v>0</v>
      </c>
      <c r="O1030" t="str">
        <f t="shared" ca="1" si="138"/>
        <v>d:t</v>
      </c>
      <c r="P1030" t="str">
        <f t="shared" ca="1" si="139"/>
        <v>d9:t9</v>
      </c>
    </row>
    <row r="1031" spans="1:16">
      <c r="A1031" t="str">
        <f t="shared" si="134"/>
        <v>14</v>
      </c>
      <c r="B1031" t="str">
        <f t="shared" ca="1" si="135"/>
        <v>PU</v>
      </c>
      <c r="C1031" t="s">
        <v>370</v>
      </c>
      <c r="D1031" t="s">
        <v>1471</v>
      </c>
      <c r="E1031">
        <f t="shared" ca="1" si="136"/>
        <v>0</v>
      </c>
      <c r="H1031" t="str">
        <f t="shared" ca="1" si="137"/>
        <v>'NEO PU'!</v>
      </c>
      <c r="I1031">
        <f t="shared" ca="1" si="140"/>
        <v>0</v>
      </c>
      <c r="J1031" t="str">
        <f t="shared" ca="1" si="141"/>
        <v>'NEO PU'!</v>
      </c>
      <c r="K1031">
        <f t="shared" ca="1" si="141"/>
        <v>0</v>
      </c>
      <c r="L1031">
        <f t="shared" ca="1" si="141"/>
        <v>0</v>
      </c>
      <c r="M1031">
        <f t="shared" ca="1" si="141"/>
        <v>0</v>
      </c>
      <c r="N1031">
        <f t="shared" ca="1" si="141"/>
        <v>0</v>
      </c>
      <c r="O1031" t="str">
        <f t="shared" ca="1" si="138"/>
        <v>d:t</v>
      </c>
      <c r="P1031" t="str">
        <f t="shared" ca="1" si="139"/>
        <v>d9:t9</v>
      </c>
    </row>
    <row r="1032" spans="1:16">
      <c r="A1032" t="str">
        <f t="shared" si="134"/>
        <v>01</v>
      </c>
      <c r="B1032" t="str">
        <f t="shared" ca="1" si="135"/>
        <v>PU</v>
      </c>
      <c r="C1032" t="s">
        <v>371</v>
      </c>
      <c r="D1032" t="s">
        <v>1472</v>
      </c>
      <c r="E1032">
        <f t="shared" ca="1" si="136"/>
        <v>0</v>
      </c>
      <c r="H1032" t="str">
        <f t="shared" ca="1" si="137"/>
        <v>'NEO PU'!</v>
      </c>
      <c r="I1032">
        <f t="shared" ca="1" si="140"/>
        <v>0</v>
      </c>
      <c r="J1032" t="str">
        <f t="shared" ca="1" si="141"/>
        <v>'NEO PU'!</v>
      </c>
      <c r="K1032">
        <f t="shared" ca="1" si="141"/>
        <v>0</v>
      </c>
      <c r="L1032">
        <f t="shared" ca="1" si="141"/>
        <v>0</v>
      </c>
      <c r="M1032">
        <f t="shared" ca="1" si="141"/>
        <v>0</v>
      </c>
      <c r="N1032">
        <f t="shared" ca="1" si="141"/>
        <v>0</v>
      </c>
      <c r="O1032" t="str">
        <f t="shared" ca="1" si="138"/>
        <v>d:t</v>
      </c>
      <c r="P1032" t="str">
        <f t="shared" ca="1" si="139"/>
        <v>d9:t9</v>
      </c>
    </row>
    <row r="1033" spans="1:16">
      <c r="A1033" t="str">
        <f t="shared" ref="A1033:A1096" si="142">MID(D1033,LEN(C1033)+2,LEN(D1033)-LEN(C1033))</f>
        <v>02</v>
      </c>
      <c r="B1033" t="str">
        <f t="shared" ref="B1033:B1096" ca="1" si="143">VLOOKUP(H1033,$A$1:$K$6,11,FALSE)</f>
        <v>PU</v>
      </c>
      <c r="C1033" t="s">
        <v>371</v>
      </c>
      <c r="D1033" t="s">
        <v>1473</v>
      </c>
      <c r="E1033">
        <f t="shared" ref="E1033:E1096" ca="1" si="144">IFERROR(VLOOKUP(C1033,INDIRECT($H1033&amp;$O1033),MATCH($A1033,INDIRECT($H1033&amp;$P1033),0),FALSE),0)</f>
        <v>0</v>
      </c>
      <c r="H1033" t="str">
        <f t="shared" ref="H1033:H1096" ca="1" si="145">IF(I1033&lt;&gt;0,I1033,IF(J1033&lt;&gt;0,J1033,IF(K1033&lt;&gt;0,K1033,IF(L1033&lt;&gt;0,L1033,IF(M1033&lt;&gt;0,M1033,N1033)))))</f>
        <v>'NEO PU'!</v>
      </c>
      <c r="I1033">
        <f t="shared" ca="1" si="140"/>
        <v>0</v>
      </c>
      <c r="J1033" t="str">
        <f t="shared" ca="1" si="141"/>
        <v>'NEO PU'!</v>
      </c>
      <c r="K1033">
        <f t="shared" ca="1" si="141"/>
        <v>0</v>
      </c>
      <c r="L1033">
        <f t="shared" ca="1" si="141"/>
        <v>0</v>
      </c>
      <c r="M1033">
        <f t="shared" ca="1" si="141"/>
        <v>0</v>
      </c>
      <c r="N1033">
        <f t="shared" ca="1" si="141"/>
        <v>0</v>
      </c>
      <c r="O1033" t="str">
        <f t="shared" ref="O1033:O1096" ca="1" si="146">VLOOKUP($H1033,$G$8:$I$13,2,FALSE)</f>
        <v>d:t</v>
      </c>
      <c r="P1033" t="str">
        <f t="shared" ref="P1033:P1096" ca="1" si="147">VLOOKUP($H1033,$G$8:$I$13,3,FALSE)</f>
        <v>d9:t9</v>
      </c>
    </row>
    <row r="1034" spans="1:16">
      <c r="A1034" t="str">
        <f t="shared" si="142"/>
        <v>03</v>
      </c>
      <c r="B1034" t="str">
        <f t="shared" ca="1" si="143"/>
        <v>PU</v>
      </c>
      <c r="C1034" t="s">
        <v>371</v>
      </c>
      <c r="D1034" t="s">
        <v>1474</v>
      </c>
      <c r="E1034">
        <f t="shared" ca="1" si="144"/>
        <v>0</v>
      </c>
      <c r="H1034" t="str">
        <f t="shared" ca="1" si="145"/>
        <v>'NEO PU'!</v>
      </c>
      <c r="I1034">
        <f t="shared" ref="I1034:I1097" ca="1" si="148">IF(IFERROR(VLOOKUP(C1034,INDIRECT($I$14&amp;"D:D"),1,FALSE),0)&lt;&gt;0,I$14,0)</f>
        <v>0</v>
      </c>
      <c r="J1034" t="str">
        <f t="shared" ca="1" si="141"/>
        <v>'NEO PU'!</v>
      </c>
      <c r="K1034">
        <f t="shared" ca="1" si="141"/>
        <v>0</v>
      </c>
      <c r="L1034">
        <f t="shared" ca="1" si="141"/>
        <v>0</v>
      </c>
      <c r="M1034">
        <f t="shared" ca="1" si="141"/>
        <v>0</v>
      </c>
      <c r="N1034">
        <f t="shared" ca="1" si="141"/>
        <v>0</v>
      </c>
      <c r="O1034" t="str">
        <f t="shared" ca="1" si="146"/>
        <v>d:t</v>
      </c>
      <c r="P1034" t="str">
        <f t="shared" ca="1" si="147"/>
        <v>d9:t9</v>
      </c>
    </row>
    <row r="1035" spans="1:16">
      <c r="A1035" t="str">
        <f t="shared" si="142"/>
        <v>04</v>
      </c>
      <c r="B1035" t="str">
        <f t="shared" ca="1" si="143"/>
        <v>PU</v>
      </c>
      <c r="C1035" t="s">
        <v>371</v>
      </c>
      <c r="D1035" t="s">
        <v>1475</v>
      </c>
      <c r="E1035">
        <f t="shared" ca="1" si="144"/>
        <v>0</v>
      </c>
      <c r="H1035" t="str">
        <f t="shared" ca="1" si="145"/>
        <v>'NEO PU'!</v>
      </c>
      <c r="I1035">
        <f t="shared" ca="1" si="148"/>
        <v>0</v>
      </c>
      <c r="J1035" t="str">
        <f t="shared" ca="1" si="141"/>
        <v>'NEO PU'!</v>
      </c>
      <c r="K1035">
        <f t="shared" ca="1" si="141"/>
        <v>0</v>
      </c>
      <c r="L1035">
        <f t="shared" ca="1" si="141"/>
        <v>0</v>
      </c>
      <c r="M1035">
        <f t="shared" ca="1" si="141"/>
        <v>0</v>
      </c>
      <c r="N1035">
        <f t="shared" ca="1" si="141"/>
        <v>0</v>
      </c>
      <c r="O1035" t="str">
        <f t="shared" ca="1" si="146"/>
        <v>d:t</v>
      </c>
      <c r="P1035" t="str">
        <f t="shared" ca="1" si="147"/>
        <v>d9:t9</v>
      </c>
    </row>
    <row r="1036" spans="1:16">
      <c r="A1036" t="str">
        <f t="shared" si="142"/>
        <v>05</v>
      </c>
      <c r="B1036" t="str">
        <f t="shared" ca="1" si="143"/>
        <v>PU</v>
      </c>
      <c r="C1036" t="s">
        <v>371</v>
      </c>
      <c r="D1036" t="s">
        <v>1476</v>
      </c>
      <c r="E1036">
        <f t="shared" ca="1" si="144"/>
        <v>0</v>
      </c>
      <c r="H1036" t="str">
        <f t="shared" ca="1" si="145"/>
        <v>'NEO PU'!</v>
      </c>
      <c r="I1036">
        <f t="shared" ca="1" si="148"/>
        <v>0</v>
      </c>
      <c r="J1036" t="str">
        <f t="shared" ca="1" si="141"/>
        <v>'NEO PU'!</v>
      </c>
      <c r="K1036">
        <f t="shared" ca="1" si="141"/>
        <v>0</v>
      </c>
      <c r="L1036">
        <f t="shared" ca="1" si="141"/>
        <v>0</v>
      </c>
      <c r="M1036">
        <f t="shared" ca="1" si="141"/>
        <v>0</v>
      </c>
      <c r="N1036">
        <f t="shared" ca="1" si="141"/>
        <v>0</v>
      </c>
      <c r="O1036" t="str">
        <f t="shared" ca="1" si="146"/>
        <v>d:t</v>
      </c>
      <c r="P1036" t="str">
        <f t="shared" ca="1" si="147"/>
        <v>d9:t9</v>
      </c>
    </row>
    <row r="1037" spans="1:16">
      <c r="A1037" t="str">
        <f t="shared" si="142"/>
        <v>06</v>
      </c>
      <c r="B1037" t="str">
        <f t="shared" ca="1" si="143"/>
        <v>PU</v>
      </c>
      <c r="C1037" t="s">
        <v>371</v>
      </c>
      <c r="D1037" t="s">
        <v>1477</v>
      </c>
      <c r="E1037">
        <f t="shared" ca="1" si="144"/>
        <v>0</v>
      </c>
      <c r="H1037" t="str">
        <f t="shared" ca="1" si="145"/>
        <v>'NEO PU'!</v>
      </c>
      <c r="I1037">
        <f t="shared" ca="1" si="148"/>
        <v>0</v>
      </c>
      <c r="J1037" t="str">
        <f t="shared" ca="1" si="141"/>
        <v>'NEO PU'!</v>
      </c>
      <c r="K1037">
        <f t="shared" ca="1" si="141"/>
        <v>0</v>
      </c>
      <c r="L1037">
        <f t="shared" ca="1" si="141"/>
        <v>0</v>
      </c>
      <c r="M1037">
        <f t="shared" ca="1" si="141"/>
        <v>0</v>
      </c>
      <c r="N1037">
        <f t="shared" ca="1" si="141"/>
        <v>0</v>
      </c>
      <c r="O1037" t="str">
        <f t="shared" ca="1" si="146"/>
        <v>d:t</v>
      </c>
      <c r="P1037" t="str">
        <f t="shared" ca="1" si="147"/>
        <v>d9:t9</v>
      </c>
    </row>
    <row r="1038" spans="1:16">
      <c r="A1038" t="str">
        <f t="shared" si="142"/>
        <v>09</v>
      </c>
      <c r="B1038" t="str">
        <f t="shared" ca="1" si="143"/>
        <v>PU</v>
      </c>
      <c r="C1038" t="s">
        <v>371</v>
      </c>
      <c r="D1038" t="s">
        <v>1478</v>
      </c>
      <c r="E1038">
        <f t="shared" ca="1" si="144"/>
        <v>0</v>
      </c>
      <c r="H1038" t="str">
        <f t="shared" ca="1" si="145"/>
        <v>'NEO PU'!</v>
      </c>
      <c r="I1038">
        <f t="shared" ca="1" si="148"/>
        <v>0</v>
      </c>
      <c r="J1038" t="str">
        <f t="shared" ca="1" si="141"/>
        <v>'NEO PU'!</v>
      </c>
      <c r="K1038">
        <f t="shared" ca="1" si="141"/>
        <v>0</v>
      </c>
      <c r="L1038">
        <f t="shared" ca="1" si="141"/>
        <v>0</v>
      </c>
      <c r="M1038">
        <f t="shared" ca="1" si="141"/>
        <v>0</v>
      </c>
      <c r="N1038">
        <f t="shared" ca="1" si="141"/>
        <v>0</v>
      </c>
      <c r="O1038" t="str">
        <f t="shared" ca="1" si="146"/>
        <v>d:t</v>
      </c>
      <c r="P1038" t="str">
        <f t="shared" ca="1" si="147"/>
        <v>d9:t9</v>
      </c>
    </row>
    <row r="1039" spans="1:16">
      <c r="A1039" t="str">
        <f t="shared" si="142"/>
        <v>11</v>
      </c>
      <c r="B1039" t="str">
        <f t="shared" ca="1" si="143"/>
        <v>PU</v>
      </c>
      <c r="C1039" t="s">
        <v>371</v>
      </c>
      <c r="D1039" t="s">
        <v>1479</v>
      </c>
      <c r="E1039">
        <f t="shared" ca="1" si="144"/>
        <v>0</v>
      </c>
      <c r="H1039" t="str">
        <f t="shared" ca="1" si="145"/>
        <v>'NEO PU'!</v>
      </c>
      <c r="I1039">
        <f t="shared" ca="1" si="148"/>
        <v>0</v>
      </c>
      <c r="J1039" t="str">
        <f t="shared" ca="1" si="141"/>
        <v>'NEO PU'!</v>
      </c>
      <c r="K1039">
        <f t="shared" ca="1" si="141"/>
        <v>0</v>
      </c>
      <c r="L1039">
        <f t="shared" ca="1" si="141"/>
        <v>0</v>
      </c>
      <c r="M1039">
        <f t="shared" ca="1" si="141"/>
        <v>0</v>
      </c>
      <c r="N1039">
        <f t="shared" ca="1" si="141"/>
        <v>0</v>
      </c>
      <c r="O1039" t="str">
        <f t="shared" ca="1" si="146"/>
        <v>d:t</v>
      </c>
      <c r="P1039" t="str">
        <f t="shared" ca="1" si="147"/>
        <v>d9:t9</v>
      </c>
    </row>
    <row r="1040" spans="1:16">
      <c r="A1040" t="str">
        <f t="shared" si="142"/>
        <v>12</v>
      </c>
      <c r="B1040" t="str">
        <f t="shared" ca="1" si="143"/>
        <v>PU</v>
      </c>
      <c r="C1040" t="s">
        <v>371</v>
      </c>
      <c r="D1040" t="s">
        <v>1480</v>
      </c>
      <c r="E1040">
        <f t="shared" ca="1" si="144"/>
        <v>0</v>
      </c>
      <c r="H1040" t="str">
        <f t="shared" ca="1" si="145"/>
        <v>'NEO PU'!</v>
      </c>
      <c r="I1040">
        <f t="shared" ca="1" si="148"/>
        <v>0</v>
      </c>
      <c r="J1040" t="str">
        <f t="shared" ca="1" si="141"/>
        <v>'NEO PU'!</v>
      </c>
      <c r="K1040">
        <f t="shared" ca="1" si="141"/>
        <v>0</v>
      </c>
      <c r="L1040">
        <f t="shared" ca="1" si="141"/>
        <v>0</v>
      </c>
      <c r="M1040">
        <f t="shared" ca="1" si="141"/>
        <v>0</v>
      </c>
      <c r="N1040">
        <f t="shared" ca="1" si="141"/>
        <v>0</v>
      </c>
      <c r="O1040" t="str">
        <f t="shared" ca="1" si="146"/>
        <v>d:t</v>
      </c>
      <c r="P1040" t="str">
        <f t="shared" ca="1" si="147"/>
        <v>d9:t9</v>
      </c>
    </row>
    <row r="1041" spans="1:16">
      <c r="A1041" t="str">
        <f t="shared" si="142"/>
        <v>14</v>
      </c>
      <c r="B1041" t="str">
        <f t="shared" ca="1" si="143"/>
        <v>PU</v>
      </c>
      <c r="C1041" t="s">
        <v>371</v>
      </c>
      <c r="D1041" t="s">
        <v>1481</v>
      </c>
      <c r="E1041">
        <f t="shared" ca="1" si="144"/>
        <v>0</v>
      </c>
      <c r="H1041" t="str">
        <f t="shared" ca="1" si="145"/>
        <v>'NEO PU'!</v>
      </c>
      <c r="I1041">
        <f t="shared" ca="1" si="148"/>
        <v>0</v>
      </c>
      <c r="J1041" t="str">
        <f t="shared" ca="1" si="141"/>
        <v>'NEO PU'!</v>
      </c>
      <c r="K1041">
        <f t="shared" ca="1" si="141"/>
        <v>0</v>
      </c>
      <c r="L1041">
        <f t="shared" ca="1" si="141"/>
        <v>0</v>
      </c>
      <c r="M1041">
        <f t="shared" ca="1" si="141"/>
        <v>0</v>
      </c>
      <c r="N1041">
        <f t="shared" ca="1" si="141"/>
        <v>0</v>
      </c>
      <c r="O1041" t="str">
        <f t="shared" ca="1" si="146"/>
        <v>d:t</v>
      </c>
      <c r="P1041" t="str">
        <f t="shared" ca="1" si="147"/>
        <v>d9:t9</v>
      </c>
    </row>
    <row r="1042" spans="1:16">
      <c r="A1042" t="str">
        <f t="shared" si="142"/>
        <v>01</v>
      </c>
      <c r="B1042" t="str">
        <f t="shared" ca="1" si="143"/>
        <v>PU</v>
      </c>
      <c r="C1042" t="s">
        <v>372</v>
      </c>
      <c r="D1042" t="s">
        <v>1482</v>
      </c>
      <c r="E1042">
        <f t="shared" ca="1" si="144"/>
        <v>0</v>
      </c>
      <c r="H1042" t="str">
        <f t="shared" ca="1" si="145"/>
        <v>'NEO PU'!</v>
      </c>
      <c r="I1042">
        <f t="shared" ca="1" si="148"/>
        <v>0</v>
      </c>
      <c r="J1042" t="str">
        <f t="shared" ca="1" si="141"/>
        <v>'NEO PU'!</v>
      </c>
      <c r="K1042">
        <f t="shared" ca="1" si="141"/>
        <v>0</v>
      </c>
      <c r="L1042">
        <f t="shared" ca="1" si="141"/>
        <v>0</v>
      </c>
      <c r="M1042">
        <f t="shared" ca="1" si="141"/>
        <v>0</v>
      </c>
      <c r="N1042">
        <f t="shared" ca="1" si="141"/>
        <v>0</v>
      </c>
      <c r="O1042" t="str">
        <f t="shared" ca="1" si="146"/>
        <v>d:t</v>
      </c>
      <c r="P1042" t="str">
        <f t="shared" ca="1" si="147"/>
        <v>d9:t9</v>
      </c>
    </row>
    <row r="1043" spans="1:16">
      <c r="A1043" t="str">
        <f t="shared" si="142"/>
        <v>02</v>
      </c>
      <c r="B1043" t="str">
        <f t="shared" ca="1" si="143"/>
        <v>PU</v>
      </c>
      <c r="C1043" t="s">
        <v>372</v>
      </c>
      <c r="D1043" t="s">
        <v>1483</v>
      </c>
      <c r="E1043">
        <f t="shared" ca="1" si="144"/>
        <v>0</v>
      </c>
      <c r="H1043" t="str">
        <f t="shared" ca="1" si="145"/>
        <v>'NEO PU'!</v>
      </c>
      <c r="I1043">
        <f t="shared" ca="1" si="148"/>
        <v>0</v>
      </c>
      <c r="J1043" t="str">
        <f t="shared" ca="1" si="141"/>
        <v>'NEO PU'!</v>
      </c>
      <c r="K1043">
        <f t="shared" ca="1" si="141"/>
        <v>0</v>
      </c>
      <c r="L1043">
        <f t="shared" ca="1" si="141"/>
        <v>0</v>
      </c>
      <c r="M1043">
        <f t="shared" ca="1" si="141"/>
        <v>0</v>
      </c>
      <c r="N1043">
        <f t="shared" ca="1" si="141"/>
        <v>0</v>
      </c>
      <c r="O1043" t="str">
        <f t="shared" ca="1" si="146"/>
        <v>d:t</v>
      </c>
      <c r="P1043" t="str">
        <f t="shared" ca="1" si="147"/>
        <v>d9:t9</v>
      </c>
    </row>
    <row r="1044" spans="1:16">
      <c r="A1044" t="str">
        <f t="shared" si="142"/>
        <v>03</v>
      </c>
      <c r="B1044" t="str">
        <f t="shared" ca="1" si="143"/>
        <v>PU</v>
      </c>
      <c r="C1044" t="s">
        <v>372</v>
      </c>
      <c r="D1044" t="s">
        <v>1484</v>
      </c>
      <c r="E1044">
        <f t="shared" ca="1" si="144"/>
        <v>0</v>
      </c>
      <c r="H1044" t="str">
        <f t="shared" ca="1" si="145"/>
        <v>'NEO PU'!</v>
      </c>
      <c r="I1044">
        <f t="shared" ca="1" si="148"/>
        <v>0</v>
      </c>
      <c r="J1044" t="str">
        <f t="shared" ref="J1044:N1094" ca="1" si="149">IF(IFERROR(VLOOKUP($C1044,INDIRECT(J$14&amp;"D:D"),1,FALSE),0)&lt;&gt;0,J$14,0)</f>
        <v>'NEO PU'!</v>
      </c>
      <c r="K1044">
        <f t="shared" ca="1" si="149"/>
        <v>0</v>
      </c>
      <c r="L1044">
        <f t="shared" ca="1" si="149"/>
        <v>0</v>
      </c>
      <c r="M1044">
        <f t="shared" ca="1" si="149"/>
        <v>0</v>
      </c>
      <c r="N1044">
        <f t="shared" ca="1" si="149"/>
        <v>0</v>
      </c>
      <c r="O1044" t="str">
        <f t="shared" ca="1" si="146"/>
        <v>d:t</v>
      </c>
      <c r="P1044" t="str">
        <f t="shared" ca="1" si="147"/>
        <v>d9:t9</v>
      </c>
    </row>
    <row r="1045" spans="1:16">
      <c r="A1045" t="str">
        <f t="shared" si="142"/>
        <v>04</v>
      </c>
      <c r="B1045" t="str">
        <f t="shared" ca="1" si="143"/>
        <v>PU</v>
      </c>
      <c r="C1045" t="s">
        <v>372</v>
      </c>
      <c r="D1045" t="s">
        <v>1485</v>
      </c>
      <c r="E1045">
        <f t="shared" ca="1" si="144"/>
        <v>0</v>
      </c>
      <c r="H1045" t="str">
        <f t="shared" ca="1" si="145"/>
        <v>'NEO PU'!</v>
      </c>
      <c r="I1045">
        <f t="shared" ca="1" si="148"/>
        <v>0</v>
      </c>
      <c r="J1045" t="str">
        <f t="shared" ca="1" si="149"/>
        <v>'NEO PU'!</v>
      </c>
      <c r="K1045">
        <f t="shared" ca="1" si="149"/>
        <v>0</v>
      </c>
      <c r="L1045">
        <f t="shared" ca="1" si="149"/>
        <v>0</v>
      </c>
      <c r="M1045">
        <f t="shared" ca="1" si="149"/>
        <v>0</v>
      </c>
      <c r="N1045">
        <f t="shared" ca="1" si="149"/>
        <v>0</v>
      </c>
      <c r="O1045" t="str">
        <f t="shared" ca="1" si="146"/>
        <v>d:t</v>
      </c>
      <c r="P1045" t="str">
        <f t="shared" ca="1" si="147"/>
        <v>d9:t9</v>
      </c>
    </row>
    <row r="1046" spans="1:16">
      <c r="A1046" t="str">
        <f t="shared" si="142"/>
        <v>05</v>
      </c>
      <c r="B1046" t="str">
        <f t="shared" ca="1" si="143"/>
        <v>PU</v>
      </c>
      <c r="C1046" t="s">
        <v>372</v>
      </c>
      <c r="D1046" t="s">
        <v>1486</v>
      </c>
      <c r="E1046">
        <f t="shared" ca="1" si="144"/>
        <v>0</v>
      </c>
      <c r="H1046" t="str">
        <f t="shared" ca="1" si="145"/>
        <v>'NEO PU'!</v>
      </c>
      <c r="I1046">
        <f t="shared" ca="1" si="148"/>
        <v>0</v>
      </c>
      <c r="J1046" t="str">
        <f t="shared" ca="1" si="149"/>
        <v>'NEO PU'!</v>
      </c>
      <c r="K1046">
        <f t="shared" ca="1" si="149"/>
        <v>0</v>
      </c>
      <c r="L1046">
        <f t="shared" ca="1" si="149"/>
        <v>0</v>
      </c>
      <c r="M1046">
        <f t="shared" ca="1" si="149"/>
        <v>0</v>
      </c>
      <c r="N1046">
        <f t="shared" ca="1" si="149"/>
        <v>0</v>
      </c>
      <c r="O1046" t="str">
        <f t="shared" ca="1" si="146"/>
        <v>d:t</v>
      </c>
      <c r="P1046" t="str">
        <f t="shared" ca="1" si="147"/>
        <v>d9:t9</v>
      </c>
    </row>
    <row r="1047" spans="1:16">
      <c r="A1047" t="str">
        <f t="shared" si="142"/>
        <v>06</v>
      </c>
      <c r="B1047" t="str">
        <f t="shared" ca="1" si="143"/>
        <v>PU</v>
      </c>
      <c r="C1047" t="s">
        <v>372</v>
      </c>
      <c r="D1047" t="s">
        <v>1487</v>
      </c>
      <c r="E1047">
        <f t="shared" ca="1" si="144"/>
        <v>0</v>
      </c>
      <c r="H1047" t="str">
        <f t="shared" ca="1" si="145"/>
        <v>'NEO PU'!</v>
      </c>
      <c r="I1047">
        <f t="shared" ca="1" si="148"/>
        <v>0</v>
      </c>
      <c r="J1047" t="str">
        <f t="shared" ca="1" si="149"/>
        <v>'NEO PU'!</v>
      </c>
      <c r="K1047">
        <f t="shared" ca="1" si="149"/>
        <v>0</v>
      </c>
      <c r="L1047">
        <f t="shared" ca="1" si="149"/>
        <v>0</v>
      </c>
      <c r="M1047">
        <f t="shared" ca="1" si="149"/>
        <v>0</v>
      </c>
      <c r="N1047">
        <f t="shared" ca="1" si="149"/>
        <v>0</v>
      </c>
      <c r="O1047" t="str">
        <f t="shared" ca="1" si="146"/>
        <v>d:t</v>
      </c>
      <c r="P1047" t="str">
        <f t="shared" ca="1" si="147"/>
        <v>d9:t9</v>
      </c>
    </row>
    <row r="1048" spans="1:16">
      <c r="A1048" t="str">
        <f t="shared" si="142"/>
        <v>09</v>
      </c>
      <c r="B1048" t="str">
        <f t="shared" ca="1" si="143"/>
        <v>PU</v>
      </c>
      <c r="C1048" t="s">
        <v>372</v>
      </c>
      <c r="D1048" t="s">
        <v>1488</v>
      </c>
      <c r="E1048">
        <f t="shared" ca="1" si="144"/>
        <v>0</v>
      </c>
      <c r="H1048" t="str">
        <f t="shared" ca="1" si="145"/>
        <v>'NEO PU'!</v>
      </c>
      <c r="I1048">
        <f t="shared" ca="1" si="148"/>
        <v>0</v>
      </c>
      <c r="J1048" t="str">
        <f t="shared" ca="1" si="149"/>
        <v>'NEO PU'!</v>
      </c>
      <c r="K1048">
        <f t="shared" ca="1" si="149"/>
        <v>0</v>
      </c>
      <c r="L1048">
        <f t="shared" ca="1" si="149"/>
        <v>0</v>
      </c>
      <c r="M1048">
        <f t="shared" ca="1" si="149"/>
        <v>0</v>
      </c>
      <c r="N1048">
        <f t="shared" ca="1" si="149"/>
        <v>0</v>
      </c>
      <c r="O1048" t="str">
        <f t="shared" ca="1" si="146"/>
        <v>d:t</v>
      </c>
      <c r="P1048" t="str">
        <f t="shared" ca="1" si="147"/>
        <v>d9:t9</v>
      </c>
    </row>
    <row r="1049" spans="1:16">
      <c r="A1049" t="str">
        <f t="shared" si="142"/>
        <v>11</v>
      </c>
      <c r="B1049" t="str">
        <f t="shared" ca="1" si="143"/>
        <v>PU</v>
      </c>
      <c r="C1049" t="s">
        <v>372</v>
      </c>
      <c r="D1049" t="s">
        <v>1489</v>
      </c>
      <c r="E1049">
        <f t="shared" ca="1" si="144"/>
        <v>0</v>
      </c>
      <c r="H1049" t="str">
        <f t="shared" ca="1" si="145"/>
        <v>'NEO PU'!</v>
      </c>
      <c r="I1049">
        <f t="shared" ca="1" si="148"/>
        <v>0</v>
      </c>
      <c r="J1049" t="str">
        <f t="shared" ca="1" si="149"/>
        <v>'NEO PU'!</v>
      </c>
      <c r="K1049">
        <f t="shared" ca="1" si="149"/>
        <v>0</v>
      </c>
      <c r="L1049">
        <f t="shared" ca="1" si="149"/>
        <v>0</v>
      </c>
      <c r="M1049">
        <f t="shared" ca="1" si="149"/>
        <v>0</v>
      </c>
      <c r="N1049">
        <f t="shared" ca="1" si="149"/>
        <v>0</v>
      </c>
      <c r="O1049" t="str">
        <f t="shared" ca="1" si="146"/>
        <v>d:t</v>
      </c>
      <c r="P1049" t="str">
        <f t="shared" ca="1" si="147"/>
        <v>d9:t9</v>
      </c>
    </row>
    <row r="1050" spans="1:16">
      <c r="A1050" t="str">
        <f t="shared" si="142"/>
        <v>12</v>
      </c>
      <c r="B1050" t="str">
        <f t="shared" ca="1" si="143"/>
        <v>PU</v>
      </c>
      <c r="C1050" t="s">
        <v>372</v>
      </c>
      <c r="D1050" t="s">
        <v>1490</v>
      </c>
      <c r="E1050">
        <f t="shared" ca="1" si="144"/>
        <v>0</v>
      </c>
      <c r="H1050" t="str">
        <f t="shared" ca="1" si="145"/>
        <v>'NEO PU'!</v>
      </c>
      <c r="I1050">
        <f t="shared" ca="1" si="148"/>
        <v>0</v>
      </c>
      <c r="J1050" t="str">
        <f t="shared" ca="1" si="149"/>
        <v>'NEO PU'!</v>
      </c>
      <c r="K1050">
        <f t="shared" ca="1" si="149"/>
        <v>0</v>
      </c>
      <c r="L1050">
        <f t="shared" ca="1" si="149"/>
        <v>0</v>
      </c>
      <c r="M1050">
        <f t="shared" ca="1" si="149"/>
        <v>0</v>
      </c>
      <c r="N1050">
        <f t="shared" ca="1" si="149"/>
        <v>0</v>
      </c>
      <c r="O1050" t="str">
        <f t="shared" ca="1" si="146"/>
        <v>d:t</v>
      </c>
      <c r="P1050" t="str">
        <f t="shared" ca="1" si="147"/>
        <v>d9:t9</v>
      </c>
    </row>
    <row r="1051" spans="1:16">
      <c r="A1051" t="str">
        <f t="shared" si="142"/>
        <v>14</v>
      </c>
      <c r="B1051" t="str">
        <f t="shared" ca="1" si="143"/>
        <v>PU</v>
      </c>
      <c r="C1051" t="s">
        <v>372</v>
      </c>
      <c r="D1051" t="s">
        <v>1491</v>
      </c>
      <c r="E1051">
        <f t="shared" ca="1" si="144"/>
        <v>0</v>
      </c>
      <c r="H1051" t="str">
        <f t="shared" ca="1" si="145"/>
        <v>'NEO PU'!</v>
      </c>
      <c r="I1051">
        <f t="shared" ca="1" si="148"/>
        <v>0</v>
      </c>
      <c r="J1051" t="str">
        <f t="shared" ca="1" si="149"/>
        <v>'NEO PU'!</v>
      </c>
      <c r="K1051">
        <f t="shared" ca="1" si="149"/>
        <v>0</v>
      </c>
      <c r="L1051">
        <f t="shared" ca="1" si="149"/>
        <v>0</v>
      </c>
      <c r="M1051">
        <f t="shared" ca="1" si="149"/>
        <v>0</v>
      </c>
      <c r="N1051">
        <f t="shared" ca="1" si="149"/>
        <v>0</v>
      </c>
      <c r="O1051" t="str">
        <f t="shared" ca="1" si="146"/>
        <v>d:t</v>
      </c>
      <c r="P1051" t="str">
        <f t="shared" ca="1" si="147"/>
        <v>d9:t9</v>
      </c>
    </row>
    <row r="1052" spans="1:16">
      <c r="A1052" t="str">
        <f t="shared" si="142"/>
        <v>01</v>
      </c>
      <c r="B1052" t="str">
        <f t="shared" ca="1" si="143"/>
        <v>GRP</v>
      </c>
      <c r="C1052" t="s">
        <v>363</v>
      </c>
      <c r="D1052" t="s">
        <v>1492</v>
      </c>
      <c r="E1052">
        <f t="shared" ca="1" si="144"/>
        <v>0</v>
      </c>
      <c r="H1052" t="str">
        <f t="shared" ca="1" si="145"/>
        <v>'NEO GRP '!</v>
      </c>
      <c r="I1052" t="str">
        <f t="shared" ca="1" si="148"/>
        <v>'NEO GRP '!</v>
      </c>
      <c r="J1052">
        <f t="shared" ca="1" si="149"/>
        <v>0</v>
      </c>
      <c r="K1052">
        <f t="shared" ca="1" si="149"/>
        <v>0</v>
      </c>
      <c r="L1052">
        <f t="shared" ca="1" si="149"/>
        <v>0</v>
      </c>
      <c r="M1052">
        <f t="shared" ca="1" si="149"/>
        <v>0</v>
      </c>
      <c r="N1052">
        <f t="shared" ca="1" si="149"/>
        <v>0</v>
      </c>
      <c r="O1052" t="str">
        <f t="shared" ca="1" si="146"/>
        <v>d:Z</v>
      </c>
      <c r="P1052" t="str">
        <f t="shared" ca="1" si="147"/>
        <v>d9:Z9</v>
      </c>
    </row>
    <row r="1053" spans="1:16">
      <c r="A1053" t="str">
        <f t="shared" si="142"/>
        <v>02</v>
      </c>
      <c r="B1053" t="str">
        <f t="shared" ca="1" si="143"/>
        <v>GRP</v>
      </c>
      <c r="C1053" t="s">
        <v>363</v>
      </c>
      <c r="D1053" t="s">
        <v>1493</v>
      </c>
      <c r="E1053">
        <f t="shared" ca="1" si="144"/>
        <v>0</v>
      </c>
      <c r="H1053" t="str">
        <f t="shared" ca="1" si="145"/>
        <v>'NEO GRP '!</v>
      </c>
      <c r="I1053" t="str">
        <f t="shared" ca="1" si="148"/>
        <v>'NEO GRP '!</v>
      </c>
      <c r="J1053">
        <f t="shared" ca="1" si="149"/>
        <v>0</v>
      </c>
      <c r="K1053">
        <f t="shared" ca="1" si="149"/>
        <v>0</v>
      </c>
      <c r="L1053">
        <f t="shared" ca="1" si="149"/>
        <v>0</v>
      </c>
      <c r="M1053">
        <f t="shared" ca="1" si="149"/>
        <v>0</v>
      </c>
      <c r="N1053">
        <f t="shared" ca="1" si="149"/>
        <v>0</v>
      </c>
      <c r="O1053" t="str">
        <f t="shared" ca="1" si="146"/>
        <v>d:Z</v>
      </c>
      <c r="P1053" t="str">
        <f t="shared" ca="1" si="147"/>
        <v>d9:Z9</v>
      </c>
    </row>
    <row r="1054" spans="1:16">
      <c r="A1054" t="str">
        <f t="shared" si="142"/>
        <v>03</v>
      </c>
      <c r="B1054" t="str">
        <f t="shared" ca="1" si="143"/>
        <v>GRP</v>
      </c>
      <c r="C1054" t="s">
        <v>363</v>
      </c>
      <c r="D1054" t="s">
        <v>1494</v>
      </c>
      <c r="E1054">
        <f t="shared" ca="1" si="144"/>
        <v>0</v>
      </c>
      <c r="H1054" t="str">
        <f t="shared" ca="1" si="145"/>
        <v>'NEO GRP '!</v>
      </c>
      <c r="I1054" t="str">
        <f t="shared" ca="1" si="148"/>
        <v>'NEO GRP '!</v>
      </c>
      <c r="J1054">
        <f t="shared" ca="1" si="149"/>
        <v>0</v>
      </c>
      <c r="K1054">
        <f t="shared" ca="1" si="149"/>
        <v>0</v>
      </c>
      <c r="L1054">
        <f t="shared" ca="1" si="149"/>
        <v>0</v>
      </c>
      <c r="M1054">
        <f t="shared" ca="1" si="149"/>
        <v>0</v>
      </c>
      <c r="N1054">
        <f t="shared" ca="1" si="149"/>
        <v>0</v>
      </c>
      <c r="O1054" t="str">
        <f t="shared" ca="1" si="146"/>
        <v>d:Z</v>
      </c>
      <c r="P1054" t="str">
        <f t="shared" ca="1" si="147"/>
        <v>d9:Z9</v>
      </c>
    </row>
    <row r="1055" spans="1:16">
      <c r="A1055" t="str">
        <f t="shared" si="142"/>
        <v>04</v>
      </c>
      <c r="B1055" t="str">
        <f t="shared" ca="1" si="143"/>
        <v>GRP</v>
      </c>
      <c r="C1055" t="s">
        <v>363</v>
      </c>
      <c r="D1055" t="s">
        <v>1495</v>
      </c>
      <c r="E1055">
        <f t="shared" ca="1" si="144"/>
        <v>0</v>
      </c>
      <c r="H1055" t="str">
        <f t="shared" ca="1" si="145"/>
        <v>'NEO GRP '!</v>
      </c>
      <c r="I1055" t="str">
        <f t="shared" ca="1" si="148"/>
        <v>'NEO GRP '!</v>
      </c>
      <c r="J1055">
        <f t="shared" ca="1" si="149"/>
        <v>0</v>
      </c>
      <c r="K1055">
        <f t="shared" ca="1" si="149"/>
        <v>0</v>
      </c>
      <c r="L1055">
        <f t="shared" ca="1" si="149"/>
        <v>0</v>
      </c>
      <c r="M1055">
        <f t="shared" ca="1" si="149"/>
        <v>0</v>
      </c>
      <c r="N1055">
        <f t="shared" ca="1" si="149"/>
        <v>0</v>
      </c>
      <c r="O1055" t="str">
        <f t="shared" ca="1" si="146"/>
        <v>d:Z</v>
      </c>
      <c r="P1055" t="str">
        <f t="shared" ca="1" si="147"/>
        <v>d9:Z9</v>
      </c>
    </row>
    <row r="1056" spans="1:16">
      <c r="A1056" t="str">
        <f t="shared" si="142"/>
        <v>05</v>
      </c>
      <c r="B1056" t="str">
        <f t="shared" ca="1" si="143"/>
        <v>GRP</v>
      </c>
      <c r="C1056" t="s">
        <v>363</v>
      </c>
      <c r="D1056" t="s">
        <v>1496</v>
      </c>
      <c r="E1056">
        <f t="shared" ca="1" si="144"/>
        <v>0</v>
      </c>
      <c r="H1056" t="str">
        <f t="shared" ca="1" si="145"/>
        <v>'NEO GRP '!</v>
      </c>
      <c r="I1056" t="str">
        <f t="shared" ca="1" si="148"/>
        <v>'NEO GRP '!</v>
      </c>
      <c r="J1056">
        <f t="shared" ca="1" si="149"/>
        <v>0</v>
      </c>
      <c r="K1056">
        <f t="shared" ca="1" si="149"/>
        <v>0</v>
      </c>
      <c r="L1056">
        <f t="shared" ca="1" si="149"/>
        <v>0</v>
      </c>
      <c r="M1056">
        <f t="shared" ca="1" si="149"/>
        <v>0</v>
      </c>
      <c r="N1056">
        <f t="shared" ca="1" si="149"/>
        <v>0</v>
      </c>
      <c r="O1056" t="str">
        <f t="shared" ca="1" si="146"/>
        <v>d:Z</v>
      </c>
      <c r="P1056" t="str">
        <f t="shared" ca="1" si="147"/>
        <v>d9:Z9</v>
      </c>
    </row>
    <row r="1057" spans="1:16">
      <c r="A1057" t="str">
        <f t="shared" si="142"/>
        <v>06</v>
      </c>
      <c r="B1057" t="str">
        <f t="shared" ca="1" si="143"/>
        <v>GRP</v>
      </c>
      <c r="C1057" t="s">
        <v>363</v>
      </c>
      <c r="D1057" t="s">
        <v>1497</v>
      </c>
      <c r="E1057">
        <f t="shared" ca="1" si="144"/>
        <v>0</v>
      </c>
      <c r="H1057" t="str">
        <f t="shared" ca="1" si="145"/>
        <v>'NEO GRP '!</v>
      </c>
      <c r="I1057" t="str">
        <f t="shared" ca="1" si="148"/>
        <v>'NEO GRP '!</v>
      </c>
      <c r="J1057">
        <f t="shared" ca="1" si="149"/>
        <v>0</v>
      </c>
      <c r="K1057">
        <f t="shared" ca="1" si="149"/>
        <v>0</v>
      </c>
      <c r="L1057">
        <f t="shared" ca="1" si="149"/>
        <v>0</v>
      </c>
      <c r="M1057">
        <f t="shared" ca="1" si="149"/>
        <v>0</v>
      </c>
      <c r="N1057">
        <f t="shared" ca="1" si="149"/>
        <v>0</v>
      </c>
      <c r="O1057" t="str">
        <f t="shared" ca="1" si="146"/>
        <v>d:Z</v>
      </c>
      <c r="P1057" t="str">
        <f t="shared" ca="1" si="147"/>
        <v>d9:Z9</v>
      </c>
    </row>
    <row r="1058" spans="1:16">
      <c r="A1058" t="str">
        <f t="shared" si="142"/>
        <v>07</v>
      </c>
      <c r="B1058" t="str">
        <f t="shared" ca="1" si="143"/>
        <v>GRP</v>
      </c>
      <c r="C1058" t="s">
        <v>363</v>
      </c>
      <c r="D1058" t="s">
        <v>1498</v>
      </c>
      <c r="E1058">
        <f t="shared" ca="1" si="144"/>
        <v>0</v>
      </c>
      <c r="H1058" t="str">
        <f t="shared" ca="1" si="145"/>
        <v>'NEO GRP '!</v>
      </c>
      <c r="I1058" t="str">
        <f t="shared" ca="1" si="148"/>
        <v>'NEO GRP '!</v>
      </c>
      <c r="J1058">
        <f t="shared" ca="1" si="149"/>
        <v>0</v>
      </c>
      <c r="K1058">
        <f t="shared" ca="1" si="149"/>
        <v>0</v>
      </c>
      <c r="L1058">
        <f t="shared" ca="1" si="149"/>
        <v>0</v>
      </c>
      <c r="M1058">
        <f t="shared" ca="1" si="149"/>
        <v>0</v>
      </c>
      <c r="N1058">
        <f t="shared" ca="1" si="149"/>
        <v>0</v>
      </c>
      <c r="O1058" t="str">
        <f t="shared" ca="1" si="146"/>
        <v>d:Z</v>
      </c>
      <c r="P1058" t="str">
        <f t="shared" ca="1" si="147"/>
        <v>d9:Z9</v>
      </c>
    </row>
    <row r="1059" spans="1:16">
      <c r="A1059" t="str">
        <f t="shared" si="142"/>
        <v>08</v>
      </c>
      <c r="B1059" t="str">
        <f t="shared" ca="1" si="143"/>
        <v>GRP</v>
      </c>
      <c r="C1059" t="s">
        <v>363</v>
      </c>
      <c r="D1059" t="s">
        <v>1499</v>
      </c>
      <c r="E1059">
        <f t="shared" ca="1" si="144"/>
        <v>0</v>
      </c>
      <c r="H1059" t="str">
        <f t="shared" ca="1" si="145"/>
        <v>'NEO GRP '!</v>
      </c>
      <c r="I1059" t="str">
        <f t="shared" ca="1" si="148"/>
        <v>'NEO GRP '!</v>
      </c>
      <c r="J1059">
        <f t="shared" ca="1" si="149"/>
        <v>0</v>
      </c>
      <c r="K1059">
        <f t="shared" ca="1" si="149"/>
        <v>0</v>
      </c>
      <c r="L1059">
        <f t="shared" ca="1" si="149"/>
        <v>0</v>
      </c>
      <c r="M1059">
        <f t="shared" ca="1" si="149"/>
        <v>0</v>
      </c>
      <c r="N1059">
        <f t="shared" ca="1" si="149"/>
        <v>0</v>
      </c>
      <c r="O1059" t="str">
        <f t="shared" ca="1" si="146"/>
        <v>d:Z</v>
      </c>
      <c r="P1059" t="str">
        <f t="shared" ca="1" si="147"/>
        <v>d9:Z9</v>
      </c>
    </row>
    <row r="1060" spans="1:16">
      <c r="A1060" t="str">
        <f t="shared" si="142"/>
        <v>09</v>
      </c>
      <c r="B1060" t="str">
        <f t="shared" ca="1" si="143"/>
        <v>GRP</v>
      </c>
      <c r="C1060" t="s">
        <v>363</v>
      </c>
      <c r="D1060" t="s">
        <v>1500</v>
      </c>
      <c r="E1060">
        <f t="shared" ca="1" si="144"/>
        <v>0</v>
      </c>
      <c r="H1060" t="str">
        <f t="shared" ca="1" si="145"/>
        <v>'NEO GRP '!</v>
      </c>
      <c r="I1060" t="str">
        <f t="shared" ca="1" si="148"/>
        <v>'NEO GRP '!</v>
      </c>
      <c r="J1060">
        <f t="shared" ca="1" si="149"/>
        <v>0</v>
      </c>
      <c r="K1060">
        <f t="shared" ca="1" si="149"/>
        <v>0</v>
      </c>
      <c r="L1060">
        <f t="shared" ca="1" si="149"/>
        <v>0</v>
      </c>
      <c r="M1060">
        <f t="shared" ca="1" si="149"/>
        <v>0</v>
      </c>
      <c r="N1060">
        <f t="shared" ca="1" si="149"/>
        <v>0</v>
      </c>
      <c r="O1060" t="str">
        <f t="shared" ca="1" si="146"/>
        <v>d:Z</v>
      </c>
      <c r="P1060" t="str">
        <f t="shared" ca="1" si="147"/>
        <v>d9:Z9</v>
      </c>
    </row>
    <row r="1061" spans="1:16">
      <c r="A1061" t="str">
        <f t="shared" si="142"/>
        <v>10</v>
      </c>
      <c r="B1061" t="str">
        <f t="shared" ca="1" si="143"/>
        <v>GRP</v>
      </c>
      <c r="C1061" t="s">
        <v>363</v>
      </c>
      <c r="D1061" t="s">
        <v>1501</v>
      </c>
      <c r="E1061">
        <f t="shared" ca="1" si="144"/>
        <v>0</v>
      </c>
      <c r="H1061" t="str">
        <f t="shared" ca="1" si="145"/>
        <v>'NEO GRP '!</v>
      </c>
      <c r="I1061" t="str">
        <f t="shared" ca="1" si="148"/>
        <v>'NEO GRP '!</v>
      </c>
      <c r="J1061">
        <f t="shared" ca="1" si="149"/>
        <v>0</v>
      </c>
      <c r="K1061">
        <f t="shared" ca="1" si="149"/>
        <v>0</v>
      </c>
      <c r="L1061">
        <f t="shared" ca="1" si="149"/>
        <v>0</v>
      </c>
      <c r="M1061">
        <f t="shared" ca="1" si="149"/>
        <v>0</v>
      </c>
      <c r="N1061">
        <f t="shared" ca="1" si="149"/>
        <v>0</v>
      </c>
      <c r="O1061" t="str">
        <f t="shared" ca="1" si="146"/>
        <v>d:Z</v>
      </c>
      <c r="P1061" t="str">
        <f t="shared" ca="1" si="147"/>
        <v>d9:Z9</v>
      </c>
    </row>
    <row r="1062" spans="1:16">
      <c r="A1062" t="str">
        <f t="shared" si="142"/>
        <v>11</v>
      </c>
      <c r="B1062" t="str">
        <f t="shared" ca="1" si="143"/>
        <v>GRP</v>
      </c>
      <c r="C1062" t="s">
        <v>363</v>
      </c>
      <c r="D1062" t="s">
        <v>1502</v>
      </c>
      <c r="E1062">
        <f t="shared" ca="1" si="144"/>
        <v>0</v>
      </c>
      <c r="H1062" t="str">
        <f t="shared" ca="1" si="145"/>
        <v>'NEO GRP '!</v>
      </c>
      <c r="I1062" t="str">
        <f t="shared" ca="1" si="148"/>
        <v>'NEO GRP '!</v>
      </c>
      <c r="J1062">
        <f t="shared" ca="1" si="149"/>
        <v>0</v>
      </c>
      <c r="K1062">
        <f t="shared" ca="1" si="149"/>
        <v>0</v>
      </c>
      <c r="L1062">
        <f t="shared" ca="1" si="149"/>
        <v>0</v>
      </c>
      <c r="M1062">
        <f t="shared" ca="1" si="149"/>
        <v>0</v>
      </c>
      <c r="N1062">
        <f t="shared" ca="1" si="149"/>
        <v>0</v>
      </c>
      <c r="O1062" t="str">
        <f t="shared" ca="1" si="146"/>
        <v>d:Z</v>
      </c>
      <c r="P1062" t="str">
        <f t="shared" ca="1" si="147"/>
        <v>d9:Z9</v>
      </c>
    </row>
    <row r="1063" spans="1:16">
      <c r="A1063" t="str">
        <f t="shared" si="142"/>
        <v>12</v>
      </c>
      <c r="B1063" t="str">
        <f t="shared" ca="1" si="143"/>
        <v>GRP</v>
      </c>
      <c r="C1063" t="s">
        <v>363</v>
      </c>
      <c r="D1063" t="s">
        <v>1503</v>
      </c>
      <c r="E1063">
        <f t="shared" ca="1" si="144"/>
        <v>0</v>
      </c>
      <c r="H1063" t="str">
        <f t="shared" ca="1" si="145"/>
        <v>'NEO GRP '!</v>
      </c>
      <c r="I1063" t="str">
        <f t="shared" ca="1" si="148"/>
        <v>'NEO GRP '!</v>
      </c>
      <c r="J1063">
        <f t="shared" ca="1" si="149"/>
        <v>0</v>
      </c>
      <c r="K1063">
        <f t="shared" ca="1" si="149"/>
        <v>0</v>
      </c>
      <c r="L1063">
        <f t="shared" ca="1" si="149"/>
        <v>0</v>
      </c>
      <c r="M1063">
        <f t="shared" ca="1" si="149"/>
        <v>0</v>
      </c>
      <c r="N1063">
        <f t="shared" ca="1" si="149"/>
        <v>0</v>
      </c>
      <c r="O1063" t="str">
        <f t="shared" ca="1" si="146"/>
        <v>d:Z</v>
      </c>
      <c r="P1063" t="str">
        <f t="shared" ca="1" si="147"/>
        <v>d9:Z9</v>
      </c>
    </row>
    <row r="1064" spans="1:16">
      <c r="A1064" t="str">
        <f t="shared" si="142"/>
        <v>13</v>
      </c>
      <c r="B1064" t="str">
        <f t="shared" ca="1" si="143"/>
        <v>GRP</v>
      </c>
      <c r="C1064" t="s">
        <v>363</v>
      </c>
      <c r="D1064" t="s">
        <v>1504</v>
      </c>
      <c r="E1064">
        <f t="shared" ca="1" si="144"/>
        <v>0</v>
      </c>
      <c r="H1064" t="str">
        <f t="shared" ca="1" si="145"/>
        <v>'NEO GRP '!</v>
      </c>
      <c r="I1064" t="str">
        <f t="shared" ca="1" si="148"/>
        <v>'NEO GRP '!</v>
      </c>
      <c r="J1064">
        <f t="shared" ca="1" si="149"/>
        <v>0</v>
      </c>
      <c r="K1064">
        <f t="shared" ca="1" si="149"/>
        <v>0</v>
      </c>
      <c r="L1064">
        <f t="shared" ca="1" si="149"/>
        <v>0</v>
      </c>
      <c r="M1064">
        <f t="shared" ca="1" si="149"/>
        <v>0</v>
      </c>
      <c r="N1064">
        <f t="shared" ca="1" si="149"/>
        <v>0</v>
      </c>
      <c r="O1064" t="str">
        <f t="shared" ca="1" si="146"/>
        <v>d:Z</v>
      </c>
      <c r="P1064" t="str">
        <f t="shared" ca="1" si="147"/>
        <v>d9:Z9</v>
      </c>
    </row>
    <row r="1065" spans="1:16">
      <c r="A1065" t="str">
        <f t="shared" si="142"/>
        <v>100</v>
      </c>
      <c r="B1065" t="str">
        <f t="shared" ca="1" si="143"/>
        <v>GRP</v>
      </c>
      <c r="C1065" t="s">
        <v>363</v>
      </c>
      <c r="D1065" t="s">
        <v>1505</v>
      </c>
      <c r="E1065">
        <f t="shared" ca="1" si="144"/>
        <v>0</v>
      </c>
      <c r="H1065" t="str">
        <f t="shared" ca="1" si="145"/>
        <v>'NEO GRP '!</v>
      </c>
      <c r="I1065" t="str">
        <f t="shared" ca="1" si="148"/>
        <v>'NEO GRP '!</v>
      </c>
      <c r="J1065">
        <f t="shared" ca="1" si="149"/>
        <v>0</v>
      </c>
      <c r="K1065">
        <f t="shared" ca="1" si="149"/>
        <v>0</v>
      </c>
      <c r="L1065">
        <f t="shared" ca="1" si="149"/>
        <v>0</v>
      </c>
      <c r="M1065">
        <f t="shared" ca="1" si="149"/>
        <v>0</v>
      </c>
      <c r="N1065">
        <f t="shared" ca="1" si="149"/>
        <v>0</v>
      </c>
      <c r="O1065" t="str">
        <f t="shared" ca="1" si="146"/>
        <v>d:Z</v>
      </c>
      <c r="P1065" t="str">
        <f t="shared" ca="1" si="147"/>
        <v>d9:Z9</v>
      </c>
    </row>
    <row r="1066" spans="1:16">
      <c r="A1066" t="str">
        <f t="shared" si="142"/>
        <v>99</v>
      </c>
      <c r="B1066" t="str">
        <f t="shared" ca="1" si="143"/>
        <v>GRP</v>
      </c>
      <c r="C1066" t="s">
        <v>363</v>
      </c>
      <c r="D1066" t="s">
        <v>1506</v>
      </c>
      <c r="E1066">
        <f t="shared" ca="1" si="144"/>
        <v>0</v>
      </c>
      <c r="H1066" t="str">
        <f t="shared" ca="1" si="145"/>
        <v>'NEO GRP '!</v>
      </c>
      <c r="I1066" t="str">
        <f t="shared" ca="1" si="148"/>
        <v>'NEO GRP '!</v>
      </c>
      <c r="J1066">
        <f t="shared" ca="1" si="149"/>
        <v>0</v>
      </c>
      <c r="K1066">
        <f t="shared" ca="1" si="149"/>
        <v>0</v>
      </c>
      <c r="L1066">
        <f t="shared" ca="1" si="149"/>
        <v>0</v>
      </c>
      <c r="M1066">
        <f t="shared" ca="1" si="149"/>
        <v>0</v>
      </c>
      <c r="N1066">
        <f t="shared" ca="1" si="149"/>
        <v>0</v>
      </c>
      <c r="O1066" t="str">
        <f t="shared" ca="1" si="146"/>
        <v>d:Z</v>
      </c>
      <c r="P1066" t="str">
        <f t="shared" ca="1" si="147"/>
        <v>d9:Z9</v>
      </c>
    </row>
    <row r="1067" spans="1:16">
      <c r="A1067" t="str">
        <f t="shared" si="142"/>
        <v>01</v>
      </c>
      <c r="B1067" t="str">
        <f t="shared" ca="1" si="143"/>
        <v>GRP</v>
      </c>
      <c r="C1067" t="s">
        <v>365</v>
      </c>
      <c r="D1067" t="s">
        <v>1507</v>
      </c>
      <c r="E1067">
        <f t="shared" ca="1" si="144"/>
        <v>0</v>
      </c>
      <c r="H1067" t="str">
        <f t="shared" ca="1" si="145"/>
        <v>'NEO GRP '!</v>
      </c>
      <c r="I1067" t="str">
        <f t="shared" ca="1" si="148"/>
        <v>'NEO GRP '!</v>
      </c>
      <c r="J1067">
        <f t="shared" ca="1" si="149"/>
        <v>0</v>
      </c>
      <c r="K1067">
        <f t="shared" ca="1" si="149"/>
        <v>0</v>
      </c>
      <c r="L1067">
        <f t="shared" ca="1" si="149"/>
        <v>0</v>
      </c>
      <c r="M1067">
        <f t="shared" ca="1" si="149"/>
        <v>0</v>
      </c>
      <c r="N1067">
        <f t="shared" ca="1" si="149"/>
        <v>0</v>
      </c>
      <c r="O1067" t="str">
        <f t="shared" ca="1" si="146"/>
        <v>d:Z</v>
      </c>
      <c r="P1067" t="str">
        <f t="shared" ca="1" si="147"/>
        <v>d9:Z9</v>
      </c>
    </row>
    <row r="1068" spans="1:16">
      <c r="A1068" t="str">
        <f t="shared" si="142"/>
        <v>02</v>
      </c>
      <c r="B1068" t="str">
        <f t="shared" ca="1" si="143"/>
        <v>GRP</v>
      </c>
      <c r="C1068" t="s">
        <v>365</v>
      </c>
      <c r="D1068" t="s">
        <v>1508</v>
      </c>
      <c r="E1068">
        <f t="shared" ca="1" si="144"/>
        <v>0</v>
      </c>
      <c r="H1068" t="str">
        <f t="shared" ca="1" si="145"/>
        <v>'NEO GRP '!</v>
      </c>
      <c r="I1068" t="str">
        <f t="shared" ca="1" si="148"/>
        <v>'NEO GRP '!</v>
      </c>
      <c r="J1068">
        <f t="shared" ca="1" si="149"/>
        <v>0</v>
      </c>
      <c r="K1068">
        <f t="shared" ca="1" si="149"/>
        <v>0</v>
      </c>
      <c r="L1068">
        <f t="shared" ca="1" si="149"/>
        <v>0</v>
      </c>
      <c r="M1068">
        <f t="shared" ca="1" si="149"/>
        <v>0</v>
      </c>
      <c r="N1068">
        <f t="shared" ca="1" si="149"/>
        <v>0</v>
      </c>
      <c r="O1068" t="str">
        <f t="shared" ca="1" si="146"/>
        <v>d:Z</v>
      </c>
      <c r="P1068" t="str">
        <f t="shared" ca="1" si="147"/>
        <v>d9:Z9</v>
      </c>
    </row>
    <row r="1069" spans="1:16">
      <c r="A1069" t="str">
        <f t="shared" si="142"/>
        <v>03</v>
      </c>
      <c r="B1069" t="str">
        <f t="shared" ca="1" si="143"/>
        <v>GRP</v>
      </c>
      <c r="C1069" t="s">
        <v>365</v>
      </c>
      <c r="D1069" t="s">
        <v>1509</v>
      </c>
      <c r="E1069">
        <f t="shared" ca="1" si="144"/>
        <v>0</v>
      </c>
      <c r="H1069" t="str">
        <f t="shared" ca="1" si="145"/>
        <v>'NEO GRP '!</v>
      </c>
      <c r="I1069" t="str">
        <f t="shared" ca="1" si="148"/>
        <v>'NEO GRP '!</v>
      </c>
      <c r="J1069">
        <f t="shared" ca="1" si="149"/>
        <v>0</v>
      </c>
      <c r="K1069">
        <f t="shared" ca="1" si="149"/>
        <v>0</v>
      </c>
      <c r="L1069">
        <f t="shared" ca="1" si="149"/>
        <v>0</v>
      </c>
      <c r="M1069">
        <f t="shared" ca="1" si="149"/>
        <v>0</v>
      </c>
      <c r="N1069">
        <f t="shared" ca="1" si="149"/>
        <v>0</v>
      </c>
      <c r="O1069" t="str">
        <f t="shared" ca="1" si="146"/>
        <v>d:Z</v>
      </c>
      <c r="P1069" t="str">
        <f t="shared" ca="1" si="147"/>
        <v>d9:Z9</v>
      </c>
    </row>
    <row r="1070" spans="1:16">
      <c r="A1070" t="str">
        <f t="shared" si="142"/>
        <v>04</v>
      </c>
      <c r="B1070" t="str">
        <f t="shared" ca="1" si="143"/>
        <v>GRP</v>
      </c>
      <c r="C1070" t="s">
        <v>365</v>
      </c>
      <c r="D1070" t="s">
        <v>1510</v>
      </c>
      <c r="E1070">
        <f t="shared" ca="1" si="144"/>
        <v>0</v>
      </c>
      <c r="H1070" t="str">
        <f t="shared" ca="1" si="145"/>
        <v>'NEO GRP '!</v>
      </c>
      <c r="I1070" t="str">
        <f t="shared" ca="1" si="148"/>
        <v>'NEO GRP '!</v>
      </c>
      <c r="J1070">
        <f t="shared" ca="1" si="149"/>
        <v>0</v>
      </c>
      <c r="K1070">
        <f t="shared" ca="1" si="149"/>
        <v>0</v>
      </c>
      <c r="L1070">
        <f t="shared" ca="1" si="149"/>
        <v>0</v>
      </c>
      <c r="M1070">
        <f t="shared" ca="1" si="149"/>
        <v>0</v>
      </c>
      <c r="N1070">
        <f t="shared" ca="1" si="149"/>
        <v>0</v>
      </c>
      <c r="O1070" t="str">
        <f t="shared" ca="1" si="146"/>
        <v>d:Z</v>
      </c>
      <c r="P1070" t="str">
        <f t="shared" ca="1" si="147"/>
        <v>d9:Z9</v>
      </c>
    </row>
    <row r="1071" spans="1:16">
      <c r="A1071" t="str">
        <f t="shared" si="142"/>
        <v>05</v>
      </c>
      <c r="B1071" t="str">
        <f t="shared" ca="1" si="143"/>
        <v>GRP</v>
      </c>
      <c r="C1071" t="s">
        <v>365</v>
      </c>
      <c r="D1071" t="s">
        <v>1511</v>
      </c>
      <c r="E1071">
        <f t="shared" ca="1" si="144"/>
        <v>0</v>
      </c>
      <c r="H1071" t="str">
        <f t="shared" ca="1" si="145"/>
        <v>'NEO GRP '!</v>
      </c>
      <c r="I1071" t="str">
        <f t="shared" ca="1" si="148"/>
        <v>'NEO GRP '!</v>
      </c>
      <c r="J1071">
        <f t="shared" ca="1" si="149"/>
        <v>0</v>
      </c>
      <c r="K1071">
        <f t="shared" ca="1" si="149"/>
        <v>0</v>
      </c>
      <c r="L1071">
        <f t="shared" ca="1" si="149"/>
        <v>0</v>
      </c>
      <c r="M1071">
        <f t="shared" ca="1" si="149"/>
        <v>0</v>
      </c>
      <c r="N1071">
        <f t="shared" ca="1" si="149"/>
        <v>0</v>
      </c>
      <c r="O1071" t="str">
        <f t="shared" ca="1" si="146"/>
        <v>d:Z</v>
      </c>
      <c r="P1071" t="str">
        <f t="shared" ca="1" si="147"/>
        <v>d9:Z9</v>
      </c>
    </row>
    <row r="1072" spans="1:16">
      <c r="A1072" t="str">
        <f t="shared" si="142"/>
        <v>06</v>
      </c>
      <c r="B1072" t="str">
        <f t="shared" ca="1" si="143"/>
        <v>GRP</v>
      </c>
      <c r="C1072" t="s">
        <v>365</v>
      </c>
      <c r="D1072" t="s">
        <v>1512</v>
      </c>
      <c r="E1072">
        <f t="shared" ca="1" si="144"/>
        <v>0</v>
      </c>
      <c r="H1072" t="str">
        <f t="shared" ca="1" si="145"/>
        <v>'NEO GRP '!</v>
      </c>
      <c r="I1072" t="str">
        <f t="shared" ca="1" si="148"/>
        <v>'NEO GRP '!</v>
      </c>
      <c r="J1072">
        <f t="shared" ca="1" si="149"/>
        <v>0</v>
      </c>
      <c r="K1072">
        <f t="shared" ca="1" si="149"/>
        <v>0</v>
      </c>
      <c r="L1072">
        <f t="shared" ca="1" si="149"/>
        <v>0</v>
      </c>
      <c r="M1072">
        <f t="shared" ca="1" si="149"/>
        <v>0</v>
      </c>
      <c r="N1072">
        <f t="shared" ca="1" si="149"/>
        <v>0</v>
      </c>
      <c r="O1072" t="str">
        <f t="shared" ca="1" si="146"/>
        <v>d:Z</v>
      </c>
      <c r="P1072" t="str">
        <f t="shared" ca="1" si="147"/>
        <v>d9:Z9</v>
      </c>
    </row>
    <row r="1073" spans="1:16">
      <c r="A1073" t="str">
        <f t="shared" si="142"/>
        <v>07</v>
      </c>
      <c r="B1073" t="str">
        <f t="shared" ca="1" si="143"/>
        <v>GRP</v>
      </c>
      <c r="C1073" t="s">
        <v>365</v>
      </c>
      <c r="D1073" t="s">
        <v>1513</v>
      </c>
      <c r="E1073">
        <f t="shared" ca="1" si="144"/>
        <v>0</v>
      </c>
      <c r="H1073" t="str">
        <f t="shared" ca="1" si="145"/>
        <v>'NEO GRP '!</v>
      </c>
      <c r="I1073" t="str">
        <f t="shared" ca="1" si="148"/>
        <v>'NEO GRP '!</v>
      </c>
      <c r="J1073">
        <f t="shared" ca="1" si="149"/>
        <v>0</v>
      </c>
      <c r="K1073">
        <f t="shared" ca="1" si="149"/>
        <v>0</v>
      </c>
      <c r="L1073">
        <f t="shared" ca="1" si="149"/>
        <v>0</v>
      </c>
      <c r="M1073">
        <f t="shared" ca="1" si="149"/>
        <v>0</v>
      </c>
      <c r="N1073">
        <f t="shared" ca="1" si="149"/>
        <v>0</v>
      </c>
      <c r="O1073" t="str">
        <f t="shared" ca="1" si="146"/>
        <v>d:Z</v>
      </c>
      <c r="P1073" t="str">
        <f t="shared" ca="1" si="147"/>
        <v>d9:Z9</v>
      </c>
    </row>
    <row r="1074" spans="1:16">
      <c r="A1074" t="str">
        <f t="shared" si="142"/>
        <v>08</v>
      </c>
      <c r="B1074" t="str">
        <f t="shared" ca="1" si="143"/>
        <v>GRP</v>
      </c>
      <c r="C1074" t="s">
        <v>365</v>
      </c>
      <c r="D1074" t="s">
        <v>1514</v>
      </c>
      <c r="E1074">
        <f t="shared" ca="1" si="144"/>
        <v>0</v>
      </c>
      <c r="H1074" t="str">
        <f t="shared" ca="1" si="145"/>
        <v>'NEO GRP '!</v>
      </c>
      <c r="I1074" t="str">
        <f t="shared" ca="1" si="148"/>
        <v>'NEO GRP '!</v>
      </c>
      <c r="J1074">
        <f t="shared" ca="1" si="149"/>
        <v>0</v>
      </c>
      <c r="K1074">
        <f t="shared" ca="1" si="149"/>
        <v>0</v>
      </c>
      <c r="L1074">
        <f t="shared" ca="1" si="149"/>
        <v>0</v>
      </c>
      <c r="M1074">
        <f t="shared" ca="1" si="149"/>
        <v>0</v>
      </c>
      <c r="N1074">
        <f t="shared" ca="1" si="149"/>
        <v>0</v>
      </c>
      <c r="O1074" t="str">
        <f t="shared" ca="1" si="146"/>
        <v>d:Z</v>
      </c>
      <c r="P1074" t="str">
        <f t="shared" ca="1" si="147"/>
        <v>d9:Z9</v>
      </c>
    </row>
    <row r="1075" spans="1:16">
      <c r="A1075" t="str">
        <f t="shared" si="142"/>
        <v>09</v>
      </c>
      <c r="B1075" t="str">
        <f t="shared" ca="1" si="143"/>
        <v>GRP</v>
      </c>
      <c r="C1075" t="s">
        <v>365</v>
      </c>
      <c r="D1075" t="s">
        <v>1515</v>
      </c>
      <c r="E1075">
        <f t="shared" ca="1" si="144"/>
        <v>0</v>
      </c>
      <c r="H1075" t="str">
        <f t="shared" ca="1" si="145"/>
        <v>'NEO GRP '!</v>
      </c>
      <c r="I1075" t="str">
        <f t="shared" ca="1" si="148"/>
        <v>'NEO GRP '!</v>
      </c>
      <c r="J1075">
        <f t="shared" ca="1" si="149"/>
        <v>0</v>
      </c>
      <c r="K1075">
        <f t="shared" ca="1" si="149"/>
        <v>0</v>
      </c>
      <c r="L1075">
        <f t="shared" ca="1" si="149"/>
        <v>0</v>
      </c>
      <c r="M1075">
        <f t="shared" ca="1" si="149"/>
        <v>0</v>
      </c>
      <c r="N1075">
        <f t="shared" ca="1" si="149"/>
        <v>0</v>
      </c>
      <c r="O1075" t="str">
        <f t="shared" ca="1" si="146"/>
        <v>d:Z</v>
      </c>
      <c r="P1075" t="str">
        <f t="shared" ca="1" si="147"/>
        <v>d9:Z9</v>
      </c>
    </row>
    <row r="1076" spans="1:16">
      <c r="A1076" t="str">
        <f t="shared" si="142"/>
        <v>10</v>
      </c>
      <c r="B1076" t="str">
        <f t="shared" ca="1" si="143"/>
        <v>GRP</v>
      </c>
      <c r="C1076" t="s">
        <v>365</v>
      </c>
      <c r="D1076" t="s">
        <v>1516</v>
      </c>
      <c r="E1076">
        <f t="shared" ca="1" si="144"/>
        <v>0</v>
      </c>
      <c r="H1076" t="str">
        <f t="shared" ca="1" si="145"/>
        <v>'NEO GRP '!</v>
      </c>
      <c r="I1076" t="str">
        <f t="shared" ca="1" si="148"/>
        <v>'NEO GRP '!</v>
      </c>
      <c r="J1076">
        <f t="shared" ca="1" si="149"/>
        <v>0</v>
      </c>
      <c r="K1076">
        <f t="shared" ca="1" si="149"/>
        <v>0</v>
      </c>
      <c r="L1076">
        <f t="shared" ca="1" si="149"/>
        <v>0</v>
      </c>
      <c r="M1076">
        <f t="shared" ca="1" si="149"/>
        <v>0</v>
      </c>
      <c r="N1076">
        <f t="shared" ca="1" si="149"/>
        <v>0</v>
      </c>
      <c r="O1076" t="str">
        <f t="shared" ca="1" si="146"/>
        <v>d:Z</v>
      </c>
      <c r="P1076" t="str">
        <f t="shared" ca="1" si="147"/>
        <v>d9:Z9</v>
      </c>
    </row>
    <row r="1077" spans="1:16">
      <c r="A1077" t="str">
        <f t="shared" si="142"/>
        <v>11</v>
      </c>
      <c r="B1077" t="str">
        <f t="shared" ca="1" si="143"/>
        <v>GRP</v>
      </c>
      <c r="C1077" t="s">
        <v>365</v>
      </c>
      <c r="D1077" t="s">
        <v>1517</v>
      </c>
      <c r="E1077">
        <f t="shared" ca="1" si="144"/>
        <v>0</v>
      </c>
      <c r="H1077" t="str">
        <f t="shared" ca="1" si="145"/>
        <v>'NEO GRP '!</v>
      </c>
      <c r="I1077" t="str">
        <f t="shared" ca="1" si="148"/>
        <v>'NEO GRP '!</v>
      </c>
      <c r="J1077">
        <f t="shared" ca="1" si="149"/>
        <v>0</v>
      </c>
      <c r="K1077">
        <f t="shared" ca="1" si="149"/>
        <v>0</v>
      </c>
      <c r="L1077">
        <f t="shared" ca="1" si="149"/>
        <v>0</v>
      </c>
      <c r="M1077">
        <f t="shared" ca="1" si="149"/>
        <v>0</v>
      </c>
      <c r="N1077">
        <f t="shared" ca="1" si="149"/>
        <v>0</v>
      </c>
      <c r="O1077" t="str">
        <f t="shared" ca="1" si="146"/>
        <v>d:Z</v>
      </c>
      <c r="P1077" t="str">
        <f t="shared" ca="1" si="147"/>
        <v>d9:Z9</v>
      </c>
    </row>
    <row r="1078" spans="1:16">
      <c r="A1078" t="str">
        <f t="shared" si="142"/>
        <v>12</v>
      </c>
      <c r="B1078" t="str">
        <f t="shared" ca="1" si="143"/>
        <v>GRP</v>
      </c>
      <c r="C1078" t="s">
        <v>365</v>
      </c>
      <c r="D1078" t="s">
        <v>1518</v>
      </c>
      <c r="E1078">
        <f t="shared" ca="1" si="144"/>
        <v>0</v>
      </c>
      <c r="H1078" t="str">
        <f t="shared" ca="1" si="145"/>
        <v>'NEO GRP '!</v>
      </c>
      <c r="I1078" t="str">
        <f t="shared" ca="1" si="148"/>
        <v>'NEO GRP '!</v>
      </c>
      <c r="J1078">
        <f t="shared" ca="1" si="149"/>
        <v>0</v>
      </c>
      <c r="K1078">
        <f t="shared" ca="1" si="149"/>
        <v>0</v>
      </c>
      <c r="L1078">
        <f t="shared" ca="1" si="149"/>
        <v>0</v>
      </c>
      <c r="M1078">
        <f t="shared" ca="1" si="149"/>
        <v>0</v>
      </c>
      <c r="N1078">
        <f t="shared" ca="1" si="149"/>
        <v>0</v>
      </c>
      <c r="O1078" t="str">
        <f t="shared" ca="1" si="146"/>
        <v>d:Z</v>
      </c>
      <c r="P1078" t="str">
        <f t="shared" ca="1" si="147"/>
        <v>d9:Z9</v>
      </c>
    </row>
    <row r="1079" spans="1:16">
      <c r="A1079" t="str">
        <f t="shared" si="142"/>
        <v>13</v>
      </c>
      <c r="B1079" t="str">
        <f t="shared" ca="1" si="143"/>
        <v>GRP</v>
      </c>
      <c r="C1079" t="s">
        <v>365</v>
      </c>
      <c r="D1079" t="s">
        <v>1519</v>
      </c>
      <c r="E1079">
        <f t="shared" ca="1" si="144"/>
        <v>0</v>
      </c>
      <c r="H1079" t="str">
        <f t="shared" ca="1" si="145"/>
        <v>'NEO GRP '!</v>
      </c>
      <c r="I1079" t="str">
        <f t="shared" ca="1" si="148"/>
        <v>'NEO GRP '!</v>
      </c>
      <c r="J1079">
        <f t="shared" ca="1" si="149"/>
        <v>0</v>
      </c>
      <c r="K1079">
        <f t="shared" ca="1" si="149"/>
        <v>0</v>
      </c>
      <c r="L1079">
        <f t="shared" ca="1" si="149"/>
        <v>0</v>
      </c>
      <c r="M1079">
        <f t="shared" ca="1" si="149"/>
        <v>0</v>
      </c>
      <c r="N1079">
        <f t="shared" ca="1" si="149"/>
        <v>0</v>
      </c>
      <c r="O1079" t="str">
        <f t="shared" ca="1" si="146"/>
        <v>d:Z</v>
      </c>
      <c r="P1079" t="str">
        <f t="shared" ca="1" si="147"/>
        <v>d9:Z9</v>
      </c>
    </row>
    <row r="1080" spans="1:16">
      <c r="A1080" t="str">
        <f t="shared" si="142"/>
        <v>100</v>
      </c>
      <c r="B1080" t="str">
        <f t="shared" ca="1" si="143"/>
        <v>GRP</v>
      </c>
      <c r="C1080" t="s">
        <v>365</v>
      </c>
      <c r="D1080" t="s">
        <v>1520</v>
      </c>
      <c r="E1080">
        <f t="shared" ca="1" si="144"/>
        <v>0</v>
      </c>
      <c r="H1080" t="str">
        <f t="shared" ca="1" si="145"/>
        <v>'NEO GRP '!</v>
      </c>
      <c r="I1080" t="str">
        <f t="shared" ca="1" si="148"/>
        <v>'NEO GRP '!</v>
      </c>
      <c r="J1080">
        <f t="shared" ca="1" si="149"/>
        <v>0</v>
      </c>
      <c r="K1080">
        <f t="shared" ca="1" si="149"/>
        <v>0</v>
      </c>
      <c r="L1080">
        <f t="shared" ca="1" si="149"/>
        <v>0</v>
      </c>
      <c r="M1080">
        <f t="shared" ca="1" si="149"/>
        <v>0</v>
      </c>
      <c r="N1080">
        <f t="shared" ca="1" si="149"/>
        <v>0</v>
      </c>
      <c r="O1080" t="str">
        <f t="shared" ca="1" si="146"/>
        <v>d:Z</v>
      </c>
      <c r="P1080" t="str">
        <f t="shared" ca="1" si="147"/>
        <v>d9:Z9</v>
      </c>
    </row>
    <row r="1081" spans="1:16">
      <c r="A1081" t="str">
        <f t="shared" si="142"/>
        <v>99</v>
      </c>
      <c r="B1081" t="str">
        <f t="shared" ca="1" si="143"/>
        <v>GRP</v>
      </c>
      <c r="C1081" t="s">
        <v>365</v>
      </c>
      <c r="D1081" t="s">
        <v>1521</v>
      </c>
      <c r="E1081">
        <f t="shared" ca="1" si="144"/>
        <v>0</v>
      </c>
      <c r="H1081" t="str">
        <f t="shared" ca="1" si="145"/>
        <v>'NEO GRP '!</v>
      </c>
      <c r="I1081" t="str">
        <f t="shared" ca="1" si="148"/>
        <v>'NEO GRP '!</v>
      </c>
      <c r="J1081">
        <f t="shared" ca="1" si="149"/>
        <v>0</v>
      </c>
      <c r="K1081">
        <f t="shared" ca="1" si="149"/>
        <v>0</v>
      </c>
      <c r="L1081">
        <f t="shared" ca="1" si="149"/>
        <v>0</v>
      </c>
      <c r="M1081">
        <f t="shared" ca="1" si="149"/>
        <v>0</v>
      </c>
      <c r="N1081">
        <f t="shared" ca="1" si="149"/>
        <v>0</v>
      </c>
      <c r="O1081" t="str">
        <f t="shared" ca="1" si="146"/>
        <v>d:Z</v>
      </c>
      <c r="P1081" t="str">
        <f t="shared" ca="1" si="147"/>
        <v>d9:Z9</v>
      </c>
    </row>
    <row r="1082" spans="1:16">
      <c r="A1082" t="str">
        <f t="shared" si="142"/>
        <v>01</v>
      </c>
      <c r="B1082" t="str">
        <f t="shared" ca="1" si="143"/>
        <v>GRP</v>
      </c>
      <c r="C1082" t="s">
        <v>367</v>
      </c>
      <c r="D1082" t="s">
        <v>1522</v>
      </c>
      <c r="E1082">
        <f t="shared" ca="1" si="144"/>
        <v>0</v>
      </c>
      <c r="H1082" t="str">
        <f t="shared" ca="1" si="145"/>
        <v>'NEO GRP '!</v>
      </c>
      <c r="I1082" t="str">
        <f t="shared" ca="1" si="148"/>
        <v>'NEO GRP '!</v>
      </c>
      <c r="J1082">
        <f t="shared" ca="1" si="149"/>
        <v>0</v>
      </c>
      <c r="K1082">
        <f t="shared" ca="1" si="149"/>
        <v>0</v>
      </c>
      <c r="L1082">
        <f t="shared" ca="1" si="149"/>
        <v>0</v>
      </c>
      <c r="M1082">
        <f t="shared" ca="1" si="149"/>
        <v>0</v>
      </c>
      <c r="N1082">
        <f t="shared" ca="1" si="149"/>
        <v>0</v>
      </c>
      <c r="O1082" t="str">
        <f t="shared" ca="1" si="146"/>
        <v>d:Z</v>
      </c>
      <c r="P1082" t="str">
        <f t="shared" ca="1" si="147"/>
        <v>d9:Z9</v>
      </c>
    </row>
    <row r="1083" spans="1:16">
      <c r="A1083" t="str">
        <f t="shared" si="142"/>
        <v>02</v>
      </c>
      <c r="B1083" t="str">
        <f t="shared" ca="1" si="143"/>
        <v>GRP</v>
      </c>
      <c r="C1083" t="s">
        <v>367</v>
      </c>
      <c r="D1083" t="s">
        <v>1523</v>
      </c>
      <c r="E1083">
        <f t="shared" ca="1" si="144"/>
        <v>0</v>
      </c>
      <c r="H1083" t="str">
        <f t="shared" ca="1" si="145"/>
        <v>'NEO GRP '!</v>
      </c>
      <c r="I1083" t="str">
        <f t="shared" ca="1" si="148"/>
        <v>'NEO GRP '!</v>
      </c>
      <c r="J1083">
        <f t="shared" ca="1" si="149"/>
        <v>0</v>
      </c>
      <c r="K1083">
        <f t="shared" ca="1" si="149"/>
        <v>0</v>
      </c>
      <c r="L1083">
        <f t="shared" ca="1" si="149"/>
        <v>0</v>
      </c>
      <c r="M1083">
        <f t="shared" ca="1" si="149"/>
        <v>0</v>
      </c>
      <c r="N1083">
        <f t="shared" ca="1" si="149"/>
        <v>0</v>
      </c>
      <c r="O1083" t="str">
        <f t="shared" ca="1" si="146"/>
        <v>d:Z</v>
      </c>
      <c r="P1083" t="str">
        <f t="shared" ca="1" si="147"/>
        <v>d9:Z9</v>
      </c>
    </row>
    <row r="1084" spans="1:16">
      <c r="A1084" t="str">
        <f t="shared" si="142"/>
        <v>03</v>
      </c>
      <c r="B1084" t="str">
        <f t="shared" ca="1" si="143"/>
        <v>GRP</v>
      </c>
      <c r="C1084" t="s">
        <v>367</v>
      </c>
      <c r="D1084" t="s">
        <v>1524</v>
      </c>
      <c r="E1084">
        <f t="shared" ca="1" si="144"/>
        <v>0</v>
      </c>
      <c r="H1084" t="str">
        <f t="shared" ca="1" si="145"/>
        <v>'NEO GRP '!</v>
      </c>
      <c r="I1084" t="str">
        <f t="shared" ca="1" si="148"/>
        <v>'NEO GRP '!</v>
      </c>
      <c r="J1084">
        <f t="shared" ca="1" si="149"/>
        <v>0</v>
      </c>
      <c r="K1084">
        <f t="shared" ca="1" si="149"/>
        <v>0</v>
      </c>
      <c r="L1084">
        <f t="shared" ca="1" si="149"/>
        <v>0</v>
      </c>
      <c r="M1084">
        <f t="shared" ca="1" si="149"/>
        <v>0</v>
      </c>
      <c r="N1084">
        <f t="shared" ca="1" si="149"/>
        <v>0</v>
      </c>
      <c r="O1084" t="str">
        <f t="shared" ca="1" si="146"/>
        <v>d:Z</v>
      </c>
      <c r="P1084" t="str">
        <f t="shared" ca="1" si="147"/>
        <v>d9:Z9</v>
      </c>
    </row>
    <row r="1085" spans="1:16">
      <c r="A1085" t="str">
        <f t="shared" si="142"/>
        <v>04</v>
      </c>
      <c r="B1085" t="str">
        <f t="shared" ca="1" si="143"/>
        <v>GRP</v>
      </c>
      <c r="C1085" t="s">
        <v>367</v>
      </c>
      <c r="D1085" t="s">
        <v>1525</v>
      </c>
      <c r="E1085">
        <f t="shared" ca="1" si="144"/>
        <v>0</v>
      </c>
      <c r="H1085" t="str">
        <f t="shared" ca="1" si="145"/>
        <v>'NEO GRP '!</v>
      </c>
      <c r="I1085" t="str">
        <f t="shared" ca="1" si="148"/>
        <v>'NEO GRP '!</v>
      </c>
      <c r="J1085">
        <f t="shared" ca="1" si="149"/>
        <v>0</v>
      </c>
      <c r="K1085">
        <f t="shared" ca="1" si="149"/>
        <v>0</v>
      </c>
      <c r="L1085">
        <f t="shared" ca="1" si="149"/>
        <v>0</v>
      </c>
      <c r="M1085">
        <f t="shared" ca="1" si="149"/>
        <v>0</v>
      </c>
      <c r="N1085">
        <f t="shared" ca="1" si="149"/>
        <v>0</v>
      </c>
      <c r="O1085" t="str">
        <f t="shared" ca="1" si="146"/>
        <v>d:Z</v>
      </c>
      <c r="P1085" t="str">
        <f t="shared" ca="1" si="147"/>
        <v>d9:Z9</v>
      </c>
    </row>
    <row r="1086" spans="1:16">
      <c r="A1086" t="str">
        <f t="shared" si="142"/>
        <v>05</v>
      </c>
      <c r="B1086" t="str">
        <f t="shared" ca="1" si="143"/>
        <v>GRP</v>
      </c>
      <c r="C1086" t="s">
        <v>367</v>
      </c>
      <c r="D1086" t="s">
        <v>1526</v>
      </c>
      <c r="E1086">
        <f t="shared" ca="1" si="144"/>
        <v>0</v>
      </c>
      <c r="H1086" t="str">
        <f t="shared" ca="1" si="145"/>
        <v>'NEO GRP '!</v>
      </c>
      <c r="I1086" t="str">
        <f t="shared" ca="1" si="148"/>
        <v>'NEO GRP '!</v>
      </c>
      <c r="J1086">
        <f t="shared" ca="1" si="149"/>
        <v>0</v>
      </c>
      <c r="K1086">
        <f t="shared" ca="1" si="149"/>
        <v>0</v>
      </c>
      <c r="L1086">
        <f t="shared" ca="1" si="149"/>
        <v>0</v>
      </c>
      <c r="M1086">
        <f t="shared" ca="1" si="149"/>
        <v>0</v>
      </c>
      <c r="N1086">
        <f t="shared" ca="1" si="149"/>
        <v>0</v>
      </c>
      <c r="O1086" t="str">
        <f t="shared" ca="1" si="146"/>
        <v>d:Z</v>
      </c>
      <c r="P1086" t="str">
        <f t="shared" ca="1" si="147"/>
        <v>d9:Z9</v>
      </c>
    </row>
    <row r="1087" spans="1:16">
      <c r="A1087" t="str">
        <f t="shared" si="142"/>
        <v>06</v>
      </c>
      <c r="B1087" t="str">
        <f t="shared" ca="1" si="143"/>
        <v>GRP</v>
      </c>
      <c r="C1087" t="s">
        <v>367</v>
      </c>
      <c r="D1087" t="s">
        <v>1527</v>
      </c>
      <c r="E1087">
        <f t="shared" ca="1" si="144"/>
        <v>0</v>
      </c>
      <c r="H1087" t="str">
        <f t="shared" ca="1" si="145"/>
        <v>'NEO GRP '!</v>
      </c>
      <c r="I1087" t="str">
        <f t="shared" ca="1" si="148"/>
        <v>'NEO GRP '!</v>
      </c>
      <c r="J1087">
        <f t="shared" ca="1" si="149"/>
        <v>0</v>
      </c>
      <c r="K1087">
        <f t="shared" ca="1" si="149"/>
        <v>0</v>
      </c>
      <c r="L1087">
        <f t="shared" ca="1" si="149"/>
        <v>0</v>
      </c>
      <c r="M1087">
        <f t="shared" ca="1" si="149"/>
        <v>0</v>
      </c>
      <c r="N1087">
        <f t="shared" ca="1" si="149"/>
        <v>0</v>
      </c>
      <c r="O1087" t="str">
        <f t="shared" ca="1" si="146"/>
        <v>d:Z</v>
      </c>
      <c r="P1087" t="str">
        <f t="shared" ca="1" si="147"/>
        <v>d9:Z9</v>
      </c>
    </row>
    <row r="1088" spans="1:16">
      <c r="A1088" t="str">
        <f t="shared" si="142"/>
        <v>07</v>
      </c>
      <c r="B1088" t="str">
        <f t="shared" ca="1" si="143"/>
        <v>GRP</v>
      </c>
      <c r="C1088" t="s">
        <v>367</v>
      </c>
      <c r="D1088" t="s">
        <v>1528</v>
      </c>
      <c r="E1088">
        <f t="shared" ca="1" si="144"/>
        <v>0</v>
      </c>
      <c r="H1088" t="str">
        <f t="shared" ca="1" si="145"/>
        <v>'NEO GRP '!</v>
      </c>
      <c r="I1088" t="str">
        <f t="shared" ca="1" si="148"/>
        <v>'NEO GRP '!</v>
      </c>
      <c r="J1088">
        <f t="shared" ca="1" si="149"/>
        <v>0</v>
      </c>
      <c r="K1088">
        <f t="shared" ca="1" si="149"/>
        <v>0</v>
      </c>
      <c r="L1088">
        <f t="shared" ca="1" si="149"/>
        <v>0</v>
      </c>
      <c r="M1088">
        <f t="shared" ca="1" si="149"/>
        <v>0</v>
      </c>
      <c r="N1088">
        <f t="shared" ca="1" si="149"/>
        <v>0</v>
      </c>
      <c r="O1088" t="str">
        <f t="shared" ca="1" si="146"/>
        <v>d:Z</v>
      </c>
      <c r="P1088" t="str">
        <f t="shared" ca="1" si="147"/>
        <v>d9:Z9</v>
      </c>
    </row>
    <row r="1089" spans="1:16">
      <c r="A1089" t="str">
        <f t="shared" si="142"/>
        <v>08</v>
      </c>
      <c r="B1089" t="str">
        <f t="shared" ca="1" si="143"/>
        <v>GRP</v>
      </c>
      <c r="C1089" t="s">
        <v>367</v>
      </c>
      <c r="D1089" t="s">
        <v>1529</v>
      </c>
      <c r="E1089">
        <f t="shared" ca="1" si="144"/>
        <v>0</v>
      </c>
      <c r="H1089" t="str">
        <f t="shared" ca="1" si="145"/>
        <v>'NEO GRP '!</v>
      </c>
      <c r="I1089" t="str">
        <f t="shared" ca="1" si="148"/>
        <v>'NEO GRP '!</v>
      </c>
      <c r="J1089">
        <f t="shared" ca="1" si="149"/>
        <v>0</v>
      </c>
      <c r="K1089">
        <f t="shared" ca="1" si="149"/>
        <v>0</v>
      </c>
      <c r="L1089">
        <f t="shared" ca="1" si="149"/>
        <v>0</v>
      </c>
      <c r="M1089">
        <f t="shared" ca="1" si="149"/>
        <v>0</v>
      </c>
      <c r="N1089">
        <f t="shared" ca="1" si="149"/>
        <v>0</v>
      </c>
      <c r="O1089" t="str">
        <f t="shared" ca="1" si="146"/>
        <v>d:Z</v>
      </c>
      <c r="P1089" t="str">
        <f t="shared" ca="1" si="147"/>
        <v>d9:Z9</v>
      </c>
    </row>
    <row r="1090" spans="1:16">
      <c r="A1090" t="str">
        <f t="shared" si="142"/>
        <v>09</v>
      </c>
      <c r="B1090" t="str">
        <f t="shared" ca="1" si="143"/>
        <v>GRP</v>
      </c>
      <c r="C1090" t="s">
        <v>367</v>
      </c>
      <c r="D1090" t="s">
        <v>1530</v>
      </c>
      <c r="E1090">
        <f t="shared" ca="1" si="144"/>
        <v>0</v>
      </c>
      <c r="H1090" t="str">
        <f t="shared" ca="1" si="145"/>
        <v>'NEO GRP '!</v>
      </c>
      <c r="I1090" t="str">
        <f t="shared" ca="1" si="148"/>
        <v>'NEO GRP '!</v>
      </c>
      <c r="J1090">
        <f t="shared" ca="1" si="149"/>
        <v>0</v>
      </c>
      <c r="K1090">
        <f t="shared" ca="1" si="149"/>
        <v>0</v>
      </c>
      <c r="L1090">
        <f t="shared" ca="1" si="149"/>
        <v>0</v>
      </c>
      <c r="M1090">
        <f t="shared" ca="1" si="149"/>
        <v>0</v>
      </c>
      <c r="N1090">
        <f t="shared" ca="1" si="149"/>
        <v>0</v>
      </c>
      <c r="O1090" t="str">
        <f t="shared" ca="1" si="146"/>
        <v>d:Z</v>
      </c>
      <c r="P1090" t="str">
        <f t="shared" ca="1" si="147"/>
        <v>d9:Z9</v>
      </c>
    </row>
    <row r="1091" spans="1:16">
      <c r="A1091" t="str">
        <f t="shared" si="142"/>
        <v>10</v>
      </c>
      <c r="B1091" t="str">
        <f t="shared" ca="1" si="143"/>
        <v>GRP</v>
      </c>
      <c r="C1091" t="s">
        <v>367</v>
      </c>
      <c r="D1091" t="s">
        <v>1531</v>
      </c>
      <c r="E1091">
        <f t="shared" ca="1" si="144"/>
        <v>0</v>
      </c>
      <c r="H1091" t="str">
        <f t="shared" ca="1" si="145"/>
        <v>'NEO GRP '!</v>
      </c>
      <c r="I1091" t="str">
        <f t="shared" ca="1" si="148"/>
        <v>'NEO GRP '!</v>
      </c>
      <c r="J1091">
        <f t="shared" ca="1" si="149"/>
        <v>0</v>
      </c>
      <c r="K1091">
        <f t="shared" ca="1" si="149"/>
        <v>0</v>
      </c>
      <c r="L1091">
        <f t="shared" ca="1" si="149"/>
        <v>0</v>
      </c>
      <c r="M1091">
        <f t="shared" ca="1" si="149"/>
        <v>0</v>
      </c>
      <c r="N1091">
        <f t="shared" ca="1" si="149"/>
        <v>0</v>
      </c>
      <c r="O1091" t="str">
        <f t="shared" ca="1" si="146"/>
        <v>d:Z</v>
      </c>
      <c r="P1091" t="str">
        <f t="shared" ca="1" si="147"/>
        <v>d9:Z9</v>
      </c>
    </row>
    <row r="1092" spans="1:16">
      <c r="A1092" t="str">
        <f t="shared" si="142"/>
        <v>11</v>
      </c>
      <c r="B1092" t="str">
        <f t="shared" ca="1" si="143"/>
        <v>GRP</v>
      </c>
      <c r="C1092" t="s">
        <v>367</v>
      </c>
      <c r="D1092" t="s">
        <v>1532</v>
      </c>
      <c r="E1092">
        <f t="shared" ca="1" si="144"/>
        <v>0</v>
      </c>
      <c r="H1092" t="str">
        <f t="shared" ca="1" si="145"/>
        <v>'NEO GRP '!</v>
      </c>
      <c r="I1092" t="str">
        <f t="shared" ca="1" si="148"/>
        <v>'NEO GRP '!</v>
      </c>
      <c r="J1092">
        <f t="shared" ca="1" si="149"/>
        <v>0</v>
      </c>
      <c r="K1092">
        <f t="shared" ca="1" si="149"/>
        <v>0</v>
      </c>
      <c r="L1092">
        <f t="shared" ca="1" si="149"/>
        <v>0</v>
      </c>
      <c r="M1092">
        <f t="shared" ca="1" si="149"/>
        <v>0</v>
      </c>
      <c r="N1092">
        <f t="shared" ca="1" si="149"/>
        <v>0</v>
      </c>
      <c r="O1092" t="str">
        <f t="shared" ca="1" si="146"/>
        <v>d:Z</v>
      </c>
      <c r="P1092" t="str">
        <f t="shared" ca="1" si="147"/>
        <v>d9:Z9</v>
      </c>
    </row>
    <row r="1093" spans="1:16">
      <c r="A1093" t="str">
        <f t="shared" si="142"/>
        <v>12</v>
      </c>
      <c r="B1093" t="str">
        <f t="shared" ca="1" si="143"/>
        <v>GRP</v>
      </c>
      <c r="C1093" t="s">
        <v>367</v>
      </c>
      <c r="D1093" t="s">
        <v>1533</v>
      </c>
      <c r="E1093">
        <f t="shared" ca="1" si="144"/>
        <v>0</v>
      </c>
      <c r="H1093" t="str">
        <f t="shared" ca="1" si="145"/>
        <v>'NEO GRP '!</v>
      </c>
      <c r="I1093" t="str">
        <f t="shared" ca="1" si="148"/>
        <v>'NEO GRP '!</v>
      </c>
      <c r="J1093">
        <f t="shared" ca="1" si="149"/>
        <v>0</v>
      </c>
      <c r="K1093">
        <f t="shared" ca="1" si="149"/>
        <v>0</v>
      </c>
      <c r="L1093">
        <f t="shared" ca="1" si="149"/>
        <v>0</v>
      </c>
      <c r="M1093">
        <f t="shared" ca="1" si="149"/>
        <v>0</v>
      </c>
      <c r="N1093">
        <f t="shared" ca="1" si="149"/>
        <v>0</v>
      </c>
      <c r="O1093" t="str">
        <f t="shared" ca="1" si="146"/>
        <v>d:Z</v>
      </c>
      <c r="P1093" t="str">
        <f t="shared" ca="1" si="147"/>
        <v>d9:Z9</v>
      </c>
    </row>
    <row r="1094" spans="1:16">
      <c r="A1094" t="str">
        <f t="shared" si="142"/>
        <v>13</v>
      </c>
      <c r="B1094" t="str">
        <f t="shared" ca="1" si="143"/>
        <v>GRP</v>
      </c>
      <c r="C1094" t="s">
        <v>367</v>
      </c>
      <c r="D1094" t="s">
        <v>1534</v>
      </c>
      <c r="E1094">
        <f t="shared" ca="1" si="144"/>
        <v>0</v>
      </c>
      <c r="H1094" t="str">
        <f t="shared" ca="1" si="145"/>
        <v>'NEO GRP '!</v>
      </c>
      <c r="I1094" t="str">
        <f t="shared" ca="1" si="148"/>
        <v>'NEO GRP '!</v>
      </c>
      <c r="J1094">
        <f t="shared" ca="1" si="149"/>
        <v>0</v>
      </c>
      <c r="K1094">
        <f t="shared" ca="1" si="149"/>
        <v>0</v>
      </c>
      <c r="L1094">
        <f t="shared" ca="1" si="149"/>
        <v>0</v>
      </c>
      <c r="M1094">
        <f t="shared" ca="1" si="149"/>
        <v>0</v>
      </c>
      <c r="N1094">
        <f t="shared" ca="1" si="149"/>
        <v>0</v>
      </c>
      <c r="O1094" t="str">
        <f t="shared" ca="1" si="146"/>
        <v>d:Z</v>
      </c>
      <c r="P1094" t="str">
        <f t="shared" ca="1" si="147"/>
        <v>d9:Z9</v>
      </c>
    </row>
    <row r="1095" spans="1:16">
      <c r="A1095" t="str">
        <f t="shared" si="142"/>
        <v>100</v>
      </c>
      <c r="B1095" t="str">
        <f t="shared" ca="1" si="143"/>
        <v>GRP</v>
      </c>
      <c r="C1095" t="s">
        <v>367</v>
      </c>
      <c r="D1095" t="s">
        <v>1535</v>
      </c>
      <c r="E1095">
        <f t="shared" ca="1" si="144"/>
        <v>0</v>
      </c>
      <c r="H1095" t="str">
        <f t="shared" ca="1" si="145"/>
        <v>'NEO GRP '!</v>
      </c>
      <c r="I1095" t="str">
        <f t="shared" ca="1" si="148"/>
        <v>'NEO GRP '!</v>
      </c>
      <c r="J1095">
        <f t="shared" ref="J1095:N1145" ca="1" si="150">IF(IFERROR(VLOOKUP($C1095,INDIRECT(J$14&amp;"D:D"),1,FALSE),0)&lt;&gt;0,J$14,0)</f>
        <v>0</v>
      </c>
      <c r="K1095">
        <f t="shared" ca="1" si="150"/>
        <v>0</v>
      </c>
      <c r="L1095">
        <f t="shared" ca="1" si="150"/>
        <v>0</v>
      </c>
      <c r="M1095">
        <f t="shared" ca="1" si="150"/>
        <v>0</v>
      </c>
      <c r="N1095">
        <f t="shared" ca="1" si="150"/>
        <v>0</v>
      </c>
      <c r="O1095" t="str">
        <f t="shared" ca="1" si="146"/>
        <v>d:Z</v>
      </c>
      <c r="P1095" t="str">
        <f t="shared" ca="1" si="147"/>
        <v>d9:Z9</v>
      </c>
    </row>
    <row r="1096" spans="1:16">
      <c r="A1096" t="str">
        <f t="shared" si="142"/>
        <v>99</v>
      </c>
      <c r="B1096" t="str">
        <f t="shared" ca="1" si="143"/>
        <v>GRP</v>
      </c>
      <c r="C1096" t="s">
        <v>367</v>
      </c>
      <c r="D1096" t="s">
        <v>1536</v>
      </c>
      <c r="E1096">
        <f t="shared" ca="1" si="144"/>
        <v>0</v>
      </c>
      <c r="H1096" t="str">
        <f t="shared" ca="1" si="145"/>
        <v>'NEO GRP '!</v>
      </c>
      <c r="I1096" t="str">
        <f t="shared" ca="1" si="148"/>
        <v>'NEO GRP '!</v>
      </c>
      <c r="J1096">
        <f t="shared" ca="1" si="150"/>
        <v>0</v>
      </c>
      <c r="K1096">
        <f t="shared" ca="1" si="150"/>
        <v>0</v>
      </c>
      <c r="L1096">
        <f t="shared" ca="1" si="150"/>
        <v>0</v>
      </c>
      <c r="M1096">
        <f t="shared" ca="1" si="150"/>
        <v>0</v>
      </c>
      <c r="N1096">
        <f t="shared" ca="1" si="150"/>
        <v>0</v>
      </c>
      <c r="O1096" t="str">
        <f t="shared" ca="1" si="146"/>
        <v>d:Z</v>
      </c>
      <c r="P1096" t="str">
        <f t="shared" ca="1" si="147"/>
        <v>d9:Z9</v>
      </c>
    </row>
    <row r="1097" spans="1:16">
      <c r="A1097" t="str">
        <f t="shared" ref="A1097:A1160" si="151">MID(D1097,LEN(C1097)+2,LEN(D1097)-LEN(C1097))</f>
        <v>01</v>
      </c>
      <c r="B1097" t="str">
        <f t="shared" ref="B1097:B1160" ca="1" si="152">VLOOKUP(H1097,$A$1:$K$6,11,FALSE)</f>
        <v>GRP</v>
      </c>
      <c r="C1097" t="s">
        <v>361</v>
      </c>
      <c r="D1097" t="s">
        <v>1537</v>
      </c>
      <c r="E1097">
        <f t="shared" ref="E1097:E1160" ca="1" si="153">IFERROR(VLOOKUP(C1097,INDIRECT($H1097&amp;$O1097),MATCH($A1097,INDIRECT($H1097&amp;$P1097),0),FALSE),0)</f>
        <v>0</v>
      </c>
      <c r="H1097" t="str">
        <f t="shared" ref="H1097:H1160" ca="1" si="154">IF(I1097&lt;&gt;0,I1097,IF(J1097&lt;&gt;0,J1097,IF(K1097&lt;&gt;0,K1097,IF(L1097&lt;&gt;0,L1097,IF(M1097&lt;&gt;0,M1097,N1097)))))</f>
        <v>'NEO GRP '!</v>
      </c>
      <c r="I1097" t="str">
        <f t="shared" ca="1" si="148"/>
        <v>'NEO GRP '!</v>
      </c>
      <c r="J1097">
        <f t="shared" ca="1" si="150"/>
        <v>0</v>
      </c>
      <c r="K1097">
        <f t="shared" ca="1" si="150"/>
        <v>0</v>
      </c>
      <c r="L1097">
        <f t="shared" ca="1" si="150"/>
        <v>0</v>
      </c>
      <c r="M1097">
        <f t="shared" ca="1" si="150"/>
        <v>0</v>
      </c>
      <c r="N1097">
        <f t="shared" ca="1" si="150"/>
        <v>0</v>
      </c>
      <c r="O1097" t="str">
        <f t="shared" ref="O1097:O1160" ca="1" si="155">VLOOKUP($H1097,$G$8:$I$13,2,FALSE)</f>
        <v>d:Z</v>
      </c>
      <c r="P1097" t="str">
        <f t="shared" ref="P1097:P1160" ca="1" si="156">VLOOKUP($H1097,$G$8:$I$13,3,FALSE)</f>
        <v>d9:Z9</v>
      </c>
    </row>
    <row r="1098" spans="1:16">
      <c r="A1098" t="str">
        <f t="shared" si="151"/>
        <v>02</v>
      </c>
      <c r="B1098" t="str">
        <f t="shared" ca="1" si="152"/>
        <v>GRP</v>
      </c>
      <c r="C1098" t="s">
        <v>361</v>
      </c>
      <c r="D1098" t="s">
        <v>1538</v>
      </c>
      <c r="E1098">
        <f t="shared" ca="1" si="153"/>
        <v>0</v>
      </c>
      <c r="H1098" t="str">
        <f t="shared" ca="1" si="154"/>
        <v>'NEO GRP '!</v>
      </c>
      <c r="I1098" t="str">
        <f t="shared" ref="I1098:I1161" ca="1" si="157">IF(IFERROR(VLOOKUP(C1098,INDIRECT($I$14&amp;"D:D"),1,FALSE),0)&lt;&gt;0,I$14,0)</f>
        <v>'NEO GRP '!</v>
      </c>
      <c r="J1098">
        <f t="shared" ca="1" si="150"/>
        <v>0</v>
      </c>
      <c r="K1098">
        <f t="shared" ca="1" si="150"/>
        <v>0</v>
      </c>
      <c r="L1098">
        <f t="shared" ca="1" si="150"/>
        <v>0</v>
      </c>
      <c r="M1098">
        <f t="shared" ca="1" si="150"/>
        <v>0</v>
      </c>
      <c r="N1098">
        <f t="shared" ca="1" si="150"/>
        <v>0</v>
      </c>
      <c r="O1098" t="str">
        <f t="shared" ca="1" si="155"/>
        <v>d:Z</v>
      </c>
      <c r="P1098" t="str">
        <f t="shared" ca="1" si="156"/>
        <v>d9:Z9</v>
      </c>
    </row>
    <row r="1099" spans="1:16">
      <c r="A1099" t="str">
        <f t="shared" si="151"/>
        <v>03</v>
      </c>
      <c r="B1099" t="str">
        <f t="shared" ca="1" si="152"/>
        <v>GRP</v>
      </c>
      <c r="C1099" t="s">
        <v>361</v>
      </c>
      <c r="D1099" t="s">
        <v>1539</v>
      </c>
      <c r="E1099">
        <f t="shared" ca="1" si="153"/>
        <v>0</v>
      </c>
      <c r="H1099" t="str">
        <f t="shared" ca="1" si="154"/>
        <v>'NEO GRP '!</v>
      </c>
      <c r="I1099" t="str">
        <f t="shared" ca="1" si="157"/>
        <v>'NEO GRP '!</v>
      </c>
      <c r="J1099">
        <f t="shared" ca="1" si="150"/>
        <v>0</v>
      </c>
      <c r="K1099">
        <f t="shared" ca="1" si="150"/>
        <v>0</v>
      </c>
      <c r="L1099">
        <f t="shared" ca="1" si="150"/>
        <v>0</v>
      </c>
      <c r="M1099">
        <f t="shared" ca="1" si="150"/>
        <v>0</v>
      </c>
      <c r="N1099">
        <f t="shared" ca="1" si="150"/>
        <v>0</v>
      </c>
      <c r="O1099" t="str">
        <f t="shared" ca="1" si="155"/>
        <v>d:Z</v>
      </c>
      <c r="P1099" t="str">
        <f t="shared" ca="1" si="156"/>
        <v>d9:Z9</v>
      </c>
    </row>
    <row r="1100" spans="1:16">
      <c r="A1100" t="str">
        <f t="shared" si="151"/>
        <v>04</v>
      </c>
      <c r="B1100" t="str">
        <f t="shared" ca="1" si="152"/>
        <v>GRP</v>
      </c>
      <c r="C1100" t="s">
        <v>361</v>
      </c>
      <c r="D1100" t="s">
        <v>1540</v>
      </c>
      <c r="E1100">
        <f t="shared" ca="1" si="153"/>
        <v>0</v>
      </c>
      <c r="H1100" t="str">
        <f t="shared" ca="1" si="154"/>
        <v>'NEO GRP '!</v>
      </c>
      <c r="I1100" t="str">
        <f t="shared" ca="1" si="157"/>
        <v>'NEO GRP '!</v>
      </c>
      <c r="J1100">
        <f t="shared" ca="1" si="150"/>
        <v>0</v>
      </c>
      <c r="K1100">
        <f t="shared" ca="1" si="150"/>
        <v>0</v>
      </c>
      <c r="L1100">
        <f t="shared" ca="1" si="150"/>
        <v>0</v>
      </c>
      <c r="M1100">
        <f t="shared" ca="1" si="150"/>
        <v>0</v>
      </c>
      <c r="N1100">
        <f t="shared" ca="1" si="150"/>
        <v>0</v>
      </c>
      <c r="O1100" t="str">
        <f t="shared" ca="1" si="155"/>
        <v>d:Z</v>
      </c>
      <c r="P1100" t="str">
        <f t="shared" ca="1" si="156"/>
        <v>d9:Z9</v>
      </c>
    </row>
    <row r="1101" spans="1:16">
      <c r="A1101" t="str">
        <f t="shared" si="151"/>
        <v>05</v>
      </c>
      <c r="B1101" t="str">
        <f t="shared" ca="1" si="152"/>
        <v>GRP</v>
      </c>
      <c r="C1101" t="s">
        <v>361</v>
      </c>
      <c r="D1101" t="s">
        <v>1541</v>
      </c>
      <c r="E1101">
        <f t="shared" ca="1" si="153"/>
        <v>0</v>
      </c>
      <c r="H1101" t="str">
        <f t="shared" ca="1" si="154"/>
        <v>'NEO GRP '!</v>
      </c>
      <c r="I1101" t="str">
        <f t="shared" ca="1" si="157"/>
        <v>'NEO GRP '!</v>
      </c>
      <c r="J1101">
        <f t="shared" ca="1" si="150"/>
        <v>0</v>
      </c>
      <c r="K1101">
        <f t="shared" ca="1" si="150"/>
        <v>0</v>
      </c>
      <c r="L1101">
        <f t="shared" ca="1" si="150"/>
        <v>0</v>
      </c>
      <c r="M1101">
        <f t="shared" ca="1" si="150"/>
        <v>0</v>
      </c>
      <c r="N1101">
        <f t="shared" ca="1" si="150"/>
        <v>0</v>
      </c>
      <c r="O1101" t="str">
        <f t="shared" ca="1" si="155"/>
        <v>d:Z</v>
      </c>
      <c r="P1101" t="str">
        <f t="shared" ca="1" si="156"/>
        <v>d9:Z9</v>
      </c>
    </row>
    <row r="1102" spans="1:16">
      <c r="A1102" t="str">
        <f t="shared" si="151"/>
        <v>06</v>
      </c>
      <c r="B1102" t="str">
        <f t="shared" ca="1" si="152"/>
        <v>GRP</v>
      </c>
      <c r="C1102" t="s">
        <v>361</v>
      </c>
      <c r="D1102" t="s">
        <v>1542</v>
      </c>
      <c r="E1102">
        <f t="shared" ca="1" si="153"/>
        <v>0</v>
      </c>
      <c r="H1102" t="str">
        <f t="shared" ca="1" si="154"/>
        <v>'NEO GRP '!</v>
      </c>
      <c r="I1102" t="str">
        <f t="shared" ca="1" si="157"/>
        <v>'NEO GRP '!</v>
      </c>
      <c r="J1102">
        <f t="shared" ca="1" si="150"/>
        <v>0</v>
      </c>
      <c r="K1102">
        <f t="shared" ca="1" si="150"/>
        <v>0</v>
      </c>
      <c r="L1102">
        <f t="shared" ca="1" si="150"/>
        <v>0</v>
      </c>
      <c r="M1102">
        <f t="shared" ca="1" si="150"/>
        <v>0</v>
      </c>
      <c r="N1102">
        <f t="shared" ca="1" si="150"/>
        <v>0</v>
      </c>
      <c r="O1102" t="str">
        <f t="shared" ca="1" si="155"/>
        <v>d:Z</v>
      </c>
      <c r="P1102" t="str">
        <f t="shared" ca="1" si="156"/>
        <v>d9:Z9</v>
      </c>
    </row>
    <row r="1103" spans="1:16">
      <c r="A1103" t="str">
        <f t="shared" si="151"/>
        <v>07</v>
      </c>
      <c r="B1103" t="str">
        <f t="shared" ca="1" si="152"/>
        <v>GRP</v>
      </c>
      <c r="C1103" t="s">
        <v>361</v>
      </c>
      <c r="D1103" t="s">
        <v>1543</v>
      </c>
      <c r="E1103">
        <f t="shared" ca="1" si="153"/>
        <v>0</v>
      </c>
      <c r="H1103" t="str">
        <f t="shared" ca="1" si="154"/>
        <v>'NEO GRP '!</v>
      </c>
      <c r="I1103" t="str">
        <f t="shared" ca="1" si="157"/>
        <v>'NEO GRP '!</v>
      </c>
      <c r="J1103">
        <f t="shared" ca="1" si="150"/>
        <v>0</v>
      </c>
      <c r="K1103">
        <f t="shared" ca="1" si="150"/>
        <v>0</v>
      </c>
      <c r="L1103">
        <f t="shared" ca="1" si="150"/>
        <v>0</v>
      </c>
      <c r="M1103">
        <f t="shared" ca="1" si="150"/>
        <v>0</v>
      </c>
      <c r="N1103">
        <f t="shared" ca="1" si="150"/>
        <v>0</v>
      </c>
      <c r="O1103" t="str">
        <f t="shared" ca="1" si="155"/>
        <v>d:Z</v>
      </c>
      <c r="P1103" t="str">
        <f t="shared" ca="1" si="156"/>
        <v>d9:Z9</v>
      </c>
    </row>
    <row r="1104" spans="1:16">
      <c r="A1104" t="str">
        <f t="shared" si="151"/>
        <v>08</v>
      </c>
      <c r="B1104" t="str">
        <f t="shared" ca="1" si="152"/>
        <v>GRP</v>
      </c>
      <c r="C1104" t="s">
        <v>361</v>
      </c>
      <c r="D1104" t="s">
        <v>1544</v>
      </c>
      <c r="E1104">
        <f t="shared" ca="1" si="153"/>
        <v>0</v>
      </c>
      <c r="H1104" t="str">
        <f t="shared" ca="1" si="154"/>
        <v>'NEO GRP '!</v>
      </c>
      <c r="I1104" t="str">
        <f t="shared" ca="1" si="157"/>
        <v>'NEO GRP '!</v>
      </c>
      <c r="J1104">
        <f t="shared" ca="1" si="150"/>
        <v>0</v>
      </c>
      <c r="K1104">
        <f t="shared" ca="1" si="150"/>
        <v>0</v>
      </c>
      <c r="L1104">
        <f t="shared" ca="1" si="150"/>
        <v>0</v>
      </c>
      <c r="M1104">
        <f t="shared" ca="1" si="150"/>
        <v>0</v>
      </c>
      <c r="N1104">
        <f t="shared" ca="1" si="150"/>
        <v>0</v>
      </c>
      <c r="O1104" t="str">
        <f t="shared" ca="1" si="155"/>
        <v>d:Z</v>
      </c>
      <c r="P1104" t="str">
        <f t="shared" ca="1" si="156"/>
        <v>d9:Z9</v>
      </c>
    </row>
    <row r="1105" spans="1:16">
      <c r="A1105" t="str">
        <f t="shared" si="151"/>
        <v>09</v>
      </c>
      <c r="B1105" t="str">
        <f t="shared" ca="1" si="152"/>
        <v>GRP</v>
      </c>
      <c r="C1105" t="s">
        <v>361</v>
      </c>
      <c r="D1105" t="s">
        <v>1545</v>
      </c>
      <c r="E1105">
        <f t="shared" ca="1" si="153"/>
        <v>0</v>
      </c>
      <c r="H1105" t="str">
        <f t="shared" ca="1" si="154"/>
        <v>'NEO GRP '!</v>
      </c>
      <c r="I1105" t="str">
        <f t="shared" ca="1" si="157"/>
        <v>'NEO GRP '!</v>
      </c>
      <c r="J1105">
        <f t="shared" ca="1" si="150"/>
        <v>0</v>
      </c>
      <c r="K1105">
        <f t="shared" ca="1" si="150"/>
        <v>0</v>
      </c>
      <c r="L1105">
        <f t="shared" ca="1" si="150"/>
        <v>0</v>
      </c>
      <c r="M1105">
        <f t="shared" ca="1" si="150"/>
        <v>0</v>
      </c>
      <c r="N1105">
        <f t="shared" ca="1" si="150"/>
        <v>0</v>
      </c>
      <c r="O1105" t="str">
        <f t="shared" ca="1" si="155"/>
        <v>d:Z</v>
      </c>
      <c r="P1105" t="str">
        <f t="shared" ca="1" si="156"/>
        <v>d9:Z9</v>
      </c>
    </row>
    <row r="1106" spans="1:16">
      <c r="A1106" t="str">
        <f t="shared" si="151"/>
        <v>10</v>
      </c>
      <c r="B1106" t="str">
        <f t="shared" ca="1" si="152"/>
        <v>GRP</v>
      </c>
      <c r="C1106" t="s">
        <v>361</v>
      </c>
      <c r="D1106" t="s">
        <v>1546</v>
      </c>
      <c r="E1106">
        <f t="shared" ca="1" si="153"/>
        <v>0</v>
      </c>
      <c r="H1106" t="str">
        <f t="shared" ca="1" si="154"/>
        <v>'NEO GRP '!</v>
      </c>
      <c r="I1106" t="str">
        <f t="shared" ca="1" si="157"/>
        <v>'NEO GRP '!</v>
      </c>
      <c r="J1106">
        <f t="shared" ca="1" si="150"/>
        <v>0</v>
      </c>
      <c r="K1106">
        <f t="shared" ca="1" si="150"/>
        <v>0</v>
      </c>
      <c r="L1106">
        <f t="shared" ca="1" si="150"/>
        <v>0</v>
      </c>
      <c r="M1106">
        <f t="shared" ca="1" si="150"/>
        <v>0</v>
      </c>
      <c r="N1106">
        <f t="shared" ca="1" si="150"/>
        <v>0</v>
      </c>
      <c r="O1106" t="str">
        <f t="shared" ca="1" si="155"/>
        <v>d:Z</v>
      </c>
      <c r="P1106" t="str">
        <f t="shared" ca="1" si="156"/>
        <v>d9:Z9</v>
      </c>
    </row>
    <row r="1107" spans="1:16">
      <c r="A1107" t="str">
        <f t="shared" si="151"/>
        <v>11</v>
      </c>
      <c r="B1107" t="str">
        <f t="shared" ca="1" si="152"/>
        <v>GRP</v>
      </c>
      <c r="C1107" t="s">
        <v>361</v>
      </c>
      <c r="D1107" t="s">
        <v>1547</v>
      </c>
      <c r="E1107">
        <f t="shared" ca="1" si="153"/>
        <v>0</v>
      </c>
      <c r="H1107" t="str">
        <f t="shared" ca="1" si="154"/>
        <v>'NEO GRP '!</v>
      </c>
      <c r="I1107" t="str">
        <f t="shared" ca="1" si="157"/>
        <v>'NEO GRP '!</v>
      </c>
      <c r="J1107">
        <f t="shared" ca="1" si="150"/>
        <v>0</v>
      </c>
      <c r="K1107">
        <f t="shared" ca="1" si="150"/>
        <v>0</v>
      </c>
      <c r="L1107">
        <f t="shared" ca="1" si="150"/>
        <v>0</v>
      </c>
      <c r="M1107">
        <f t="shared" ca="1" si="150"/>
        <v>0</v>
      </c>
      <c r="N1107">
        <f t="shared" ca="1" si="150"/>
        <v>0</v>
      </c>
      <c r="O1107" t="str">
        <f t="shared" ca="1" si="155"/>
        <v>d:Z</v>
      </c>
      <c r="P1107" t="str">
        <f t="shared" ca="1" si="156"/>
        <v>d9:Z9</v>
      </c>
    </row>
    <row r="1108" spans="1:16">
      <c r="A1108" t="str">
        <f t="shared" si="151"/>
        <v>12</v>
      </c>
      <c r="B1108" t="str">
        <f t="shared" ca="1" si="152"/>
        <v>GRP</v>
      </c>
      <c r="C1108" t="s">
        <v>361</v>
      </c>
      <c r="D1108" t="s">
        <v>1548</v>
      </c>
      <c r="E1108">
        <f t="shared" ca="1" si="153"/>
        <v>0</v>
      </c>
      <c r="H1108" t="str">
        <f t="shared" ca="1" si="154"/>
        <v>'NEO GRP '!</v>
      </c>
      <c r="I1108" t="str">
        <f t="shared" ca="1" si="157"/>
        <v>'NEO GRP '!</v>
      </c>
      <c r="J1108">
        <f t="shared" ca="1" si="150"/>
        <v>0</v>
      </c>
      <c r="K1108">
        <f t="shared" ca="1" si="150"/>
        <v>0</v>
      </c>
      <c r="L1108">
        <f t="shared" ca="1" si="150"/>
        <v>0</v>
      </c>
      <c r="M1108">
        <f t="shared" ca="1" si="150"/>
        <v>0</v>
      </c>
      <c r="N1108">
        <f t="shared" ca="1" si="150"/>
        <v>0</v>
      </c>
      <c r="O1108" t="str">
        <f t="shared" ca="1" si="155"/>
        <v>d:Z</v>
      </c>
      <c r="P1108" t="str">
        <f t="shared" ca="1" si="156"/>
        <v>d9:Z9</v>
      </c>
    </row>
    <row r="1109" spans="1:16">
      <c r="A1109" t="str">
        <f t="shared" si="151"/>
        <v>13</v>
      </c>
      <c r="B1109" t="str">
        <f t="shared" ca="1" si="152"/>
        <v>GRP</v>
      </c>
      <c r="C1109" t="s">
        <v>361</v>
      </c>
      <c r="D1109" t="s">
        <v>1549</v>
      </c>
      <c r="E1109">
        <f t="shared" ca="1" si="153"/>
        <v>0</v>
      </c>
      <c r="H1109" t="str">
        <f t="shared" ca="1" si="154"/>
        <v>'NEO GRP '!</v>
      </c>
      <c r="I1109" t="str">
        <f t="shared" ca="1" si="157"/>
        <v>'NEO GRP '!</v>
      </c>
      <c r="J1109">
        <f t="shared" ca="1" si="150"/>
        <v>0</v>
      </c>
      <c r="K1109">
        <f t="shared" ca="1" si="150"/>
        <v>0</v>
      </c>
      <c r="L1109">
        <f t="shared" ca="1" si="150"/>
        <v>0</v>
      </c>
      <c r="M1109">
        <f t="shared" ca="1" si="150"/>
        <v>0</v>
      </c>
      <c r="N1109">
        <f t="shared" ca="1" si="150"/>
        <v>0</v>
      </c>
      <c r="O1109" t="str">
        <f t="shared" ca="1" si="155"/>
        <v>d:Z</v>
      </c>
      <c r="P1109" t="str">
        <f t="shared" ca="1" si="156"/>
        <v>d9:Z9</v>
      </c>
    </row>
    <row r="1110" spans="1:16">
      <c r="A1110" t="str">
        <f t="shared" si="151"/>
        <v>100</v>
      </c>
      <c r="B1110" t="str">
        <f t="shared" ca="1" si="152"/>
        <v>GRP</v>
      </c>
      <c r="C1110" t="s">
        <v>361</v>
      </c>
      <c r="D1110" t="s">
        <v>1550</v>
      </c>
      <c r="E1110">
        <f t="shared" ca="1" si="153"/>
        <v>0</v>
      </c>
      <c r="H1110" t="str">
        <f t="shared" ca="1" si="154"/>
        <v>'NEO GRP '!</v>
      </c>
      <c r="I1110" t="str">
        <f t="shared" ca="1" si="157"/>
        <v>'NEO GRP '!</v>
      </c>
      <c r="J1110">
        <f t="shared" ca="1" si="150"/>
        <v>0</v>
      </c>
      <c r="K1110">
        <f t="shared" ca="1" si="150"/>
        <v>0</v>
      </c>
      <c r="L1110">
        <f t="shared" ca="1" si="150"/>
        <v>0</v>
      </c>
      <c r="M1110">
        <f t="shared" ca="1" si="150"/>
        <v>0</v>
      </c>
      <c r="N1110">
        <f t="shared" ca="1" si="150"/>
        <v>0</v>
      </c>
      <c r="O1110" t="str">
        <f t="shared" ca="1" si="155"/>
        <v>d:Z</v>
      </c>
      <c r="P1110" t="str">
        <f t="shared" ca="1" si="156"/>
        <v>d9:Z9</v>
      </c>
    </row>
    <row r="1111" spans="1:16">
      <c r="A1111" t="str">
        <f t="shared" si="151"/>
        <v>99</v>
      </c>
      <c r="B1111" t="str">
        <f t="shared" ca="1" si="152"/>
        <v>GRP</v>
      </c>
      <c r="C1111" t="s">
        <v>361</v>
      </c>
      <c r="D1111" t="s">
        <v>1551</v>
      </c>
      <c r="E1111">
        <f t="shared" ca="1" si="153"/>
        <v>0</v>
      </c>
      <c r="H1111" t="str">
        <f t="shared" ca="1" si="154"/>
        <v>'NEO GRP '!</v>
      </c>
      <c r="I1111" t="str">
        <f t="shared" ca="1" si="157"/>
        <v>'NEO GRP '!</v>
      </c>
      <c r="J1111">
        <f t="shared" ca="1" si="150"/>
        <v>0</v>
      </c>
      <c r="K1111">
        <f t="shared" ca="1" si="150"/>
        <v>0</v>
      </c>
      <c r="L1111">
        <f t="shared" ca="1" si="150"/>
        <v>0</v>
      </c>
      <c r="M1111">
        <f t="shared" ca="1" si="150"/>
        <v>0</v>
      </c>
      <c r="N1111">
        <f t="shared" ca="1" si="150"/>
        <v>0</v>
      </c>
      <c r="O1111" t="str">
        <f t="shared" ca="1" si="155"/>
        <v>d:Z</v>
      </c>
      <c r="P1111" t="str">
        <f t="shared" ca="1" si="156"/>
        <v>d9:Z9</v>
      </c>
    </row>
    <row r="1112" spans="1:16">
      <c r="A1112" t="str">
        <f t="shared" si="151"/>
        <v>01</v>
      </c>
      <c r="B1112" t="str">
        <f t="shared" ca="1" si="152"/>
        <v>GRP</v>
      </c>
      <c r="C1112" t="s">
        <v>359</v>
      </c>
      <c r="D1112" t="s">
        <v>1552</v>
      </c>
      <c r="E1112">
        <f t="shared" ca="1" si="153"/>
        <v>0</v>
      </c>
      <c r="H1112" t="str">
        <f t="shared" ca="1" si="154"/>
        <v>'NEO GRP '!</v>
      </c>
      <c r="I1112" t="str">
        <f t="shared" ca="1" si="157"/>
        <v>'NEO GRP '!</v>
      </c>
      <c r="J1112">
        <f t="shared" ca="1" si="150"/>
        <v>0</v>
      </c>
      <c r="K1112">
        <f t="shared" ca="1" si="150"/>
        <v>0</v>
      </c>
      <c r="L1112">
        <f t="shared" ca="1" si="150"/>
        <v>0</v>
      </c>
      <c r="M1112">
        <f t="shared" ca="1" si="150"/>
        <v>0</v>
      </c>
      <c r="N1112">
        <f t="shared" ca="1" si="150"/>
        <v>0</v>
      </c>
      <c r="O1112" t="str">
        <f t="shared" ca="1" si="155"/>
        <v>d:Z</v>
      </c>
      <c r="P1112" t="str">
        <f t="shared" ca="1" si="156"/>
        <v>d9:Z9</v>
      </c>
    </row>
    <row r="1113" spans="1:16">
      <c r="A1113" t="str">
        <f t="shared" si="151"/>
        <v>02</v>
      </c>
      <c r="B1113" t="str">
        <f t="shared" ca="1" si="152"/>
        <v>GRP</v>
      </c>
      <c r="C1113" t="s">
        <v>359</v>
      </c>
      <c r="D1113" t="s">
        <v>1553</v>
      </c>
      <c r="E1113">
        <f t="shared" ca="1" si="153"/>
        <v>0</v>
      </c>
      <c r="H1113" t="str">
        <f t="shared" ca="1" si="154"/>
        <v>'NEO GRP '!</v>
      </c>
      <c r="I1113" t="str">
        <f t="shared" ca="1" si="157"/>
        <v>'NEO GRP '!</v>
      </c>
      <c r="J1113">
        <f t="shared" ca="1" si="150"/>
        <v>0</v>
      </c>
      <c r="K1113">
        <f t="shared" ca="1" si="150"/>
        <v>0</v>
      </c>
      <c r="L1113">
        <f t="shared" ca="1" si="150"/>
        <v>0</v>
      </c>
      <c r="M1113">
        <f t="shared" ca="1" si="150"/>
        <v>0</v>
      </c>
      <c r="N1113">
        <f t="shared" ca="1" si="150"/>
        <v>0</v>
      </c>
      <c r="O1113" t="str">
        <f t="shared" ca="1" si="155"/>
        <v>d:Z</v>
      </c>
      <c r="P1113" t="str">
        <f t="shared" ca="1" si="156"/>
        <v>d9:Z9</v>
      </c>
    </row>
    <row r="1114" spans="1:16">
      <c r="A1114" t="str">
        <f t="shared" si="151"/>
        <v>03</v>
      </c>
      <c r="B1114" t="str">
        <f t="shared" ca="1" si="152"/>
        <v>GRP</v>
      </c>
      <c r="C1114" t="s">
        <v>359</v>
      </c>
      <c r="D1114" t="s">
        <v>1554</v>
      </c>
      <c r="E1114">
        <f t="shared" ca="1" si="153"/>
        <v>0</v>
      </c>
      <c r="H1114" t="str">
        <f t="shared" ca="1" si="154"/>
        <v>'NEO GRP '!</v>
      </c>
      <c r="I1114" t="str">
        <f t="shared" ca="1" si="157"/>
        <v>'NEO GRP '!</v>
      </c>
      <c r="J1114">
        <f t="shared" ca="1" si="150"/>
        <v>0</v>
      </c>
      <c r="K1114">
        <f t="shared" ca="1" si="150"/>
        <v>0</v>
      </c>
      <c r="L1114">
        <f t="shared" ca="1" si="150"/>
        <v>0</v>
      </c>
      <c r="M1114">
        <f t="shared" ca="1" si="150"/>
        <v>0</v>
      </c>
      <c r="N1114">
        <f t="shared" ca="1" si="150"/>
        <v>0</v>
      </c>
      <c r="O1114" t="str">
        <f t="shared" ca="1" si="155"/>
        <v>d:Z</v>
      </c>
      <c r="P1114" t="str">
        <f t="shared" ca="1" si="156"/>
        <v>d9:Z9</v>
      </c>
    </row>
    <row r="1115" spans="1:16">
      <c r="A1115" t="str">
        <f t="shared" si="151"/>
        <v>04</v>
      </c>
      <c r="B1115" t="str">
        <f t="shared" ca="1" si="152"/>
        <v>GRP</v>
      </c>
      <c r="C1115" t="s">
        <v>359</v>
      </c>
      <c r="D1115" t="s">
        <v>1555</v>
      </c>
      <c r="E1115">
        <f t="shared" ca="1" si="153"/>
        <v>0</v>
      </c>
      <c r="H1115" t="str">
        <f t="shared" ca="1" si="154"/>
        <v>'NEO GRP '!</v>
      </c>
      <c r="I1115" t="str">
        <f t="shared" ca="1" si="157"/>
        <v>'NEO GRP '!</v>
      </c>
      <c r="J1115">
        <f t="shared" ca="1" si="150"/>
        <v>0</v>
      </c>
      <c r="K1115">
        <f t="shared" ca="1" si="150"/>
        <v>0</v>
      </c>
      <c r="L1115">
        <f t="shared" ca="1" si="150"/>
        <v>0</v>
      </c>
      <c r="M1115">
        <f t="shared" ca="1" si="150"/>
        <v>0</v>
      </c>
      <c r="N1115">
        <f t="shared" ca="1" si="150"/>
        <v>0</v>
      </c>
      <c r="O1115" t="str">
        <f t="shared" ca="1" si="155"/>
        <v>d:Z</v>
      </c>
      <c r="P1115" t="str">
        <f t="shared" ca="1" si="156"/>
        <v>d9:Z9</v>
      </c>
    </row>
    <row r="1116" spans="1:16">
      <c r="A1116" t="str">
        <f t="shared" si="151"/>
        <v>05</v>
      </c>
      <c r="B1116" t="str">
        <f t="shared" ca="1" si="152"/>
        <v>GRP</v>
      </c>
      <c r="C1116" t="s">
        <v>359</v>
      </c>
      <c r="D1116" t="s">
        <v>1556</v>
      </c>
      <c r="E1116">
        <f t="shared" ca="1" si="153"/>
        <v>0</v>
      </c>
      <c r="H1116" t="str">
        <f t="shared" ca="1" si="154"/>
        <v>'NEO GRP '!</v>
      </c>
      <c r="I1116" t="str">
        <f t="shared" ca="1" si="157"/>
        <v>'NEO GRP '!</v>
      </c>
      <c r="J1116">
        <f t="shared" ca="1" si="150"/>
        <v>0</v>
      </c>
      <c r="K1116">
        <f t="shared" ca="1" si="150"/>
        <v>0</v>
      </c>
      <c r="L1116">
        <f t="shared" ca="1" si="150"/>
        <v>0</v>
      </c>
      <c r="M1116">
        <f t="shared" ca="1" si="150"/>
        <v>0</v>
      </c>
      <c r="N1116">
        <f t="shared" ca="1" si="150"/>
        <v>0</v>
      </c>
      <c r="O1116" t="str">
        <f t="shared" ca="1" si="155"/>
        <v>d:Z</v>
      </c>
      <c r="P1116" t="str">
        <f t="shared" ca="1" si="156"/>
        <v>d9:Z9</v>
      </c>
    </row>
    <row r="1117" spans="1:16">
      <c r="A1117" t="str">
        <f t="shared" si="151"/>
        <v>06</v>
      </c>
      <c r="B1117" t="str">
        <f t="shared" ca="1" si="152"/>
        <v>GRP</v>
      </c>
      <c r="C1117" t="s">
        <v>359</v>
      </c>
      <c r="D1117" t="s">
        <v>1557</v>
      </c>
      <c r="E1117">
        <f t="shared" ca="1" si="153"/>
        <v>0</v>
      </c>
      <c r="H1117" t="str">
        <f t="shared" ca="1" si="154"/>
        <v>'NEO GRP '!</v>
      </c>
      <c r="I1117" t="str">
        <f t="shared" ca="1" si="157"/>
        <v>'NEO GRP '!</v>
      </c>
      <c r="J1117">
        <f t="shared" ca="1" si="150"/>
        <v>0</v>
      </c>
      <c r="K1117">
        <f t="shared" ca="1" si="150"/>
        <v>0</v>
      </c>
      <c r="L1117">
        <f t="shared" ca="1" si="150"/>
        <v>0</v>
      </c>
      <c r="M1117">
        <f t="shared" ca="1" si="150"/>
        <v>0</v>
      </c>
      <c r="N1117">
        <f t="shared" ca="1" si="150"/>
        <v>0</v>
      </c>
      <c r="O1117" t="str">
        <f t="shared" ca="1" si="155"/>
        <v>d:Z</v>
      </c>
      <c r="P1117" t="str">
        <f t="shared" ca="1" si="156"/>
        <v>d9:Z9</v>
      </c>
    </row>
    <row r="1118" spans="1:16">
      <c r="A1118" t="str">
        <f t="shared" si="151"/>
        <v>07</v>
      </c>
      <c r="B1118" t="str">
        <f t="shared" ca="1" si="152"/>
        <v>GRP</v>
      </c>
      <c r="C1118" t="s">
        <v>359</v>
      </c>
      <c r="D1118" t="s">
        <v>1558</v>
      </c>
      <c r="E1118">
        <f t="shared" ca="1" si="153"/>
        <v>0</v>
      </c>
      <c r="H1118" t="str">
        <f t="shared" ca="1" si="154"/>
        <v>'NEO GRP '!</v>
      </c>
      <c r="I1118" t="str">
        <f t="shared" ca="1" si="157"/>
        <v>'NEO GRP '!</v>
      </c>
      <c r="J1118">
        <f t="shared" ca="1" si="150"/>
        <v>0</v>
      </c>
      <c r="K1118">
        <f t="shared" ca="1" si="150"/>
        <v>0</v>
      </c>
      <c r="L1118">
        <f t="shared" ca="1" si="150"/>
        <v>0</v>
      </c>
      <c r="M1118">
        <f t="shared" ca="1" si="150"/>
        <v>0</v>
      </c>
      <c r="N1118">
        <f t="shared" ca="1" si="150"/>
        <v>0</v>
      </c>
      <c r="O1118" t="str">
        <f t="shared" ca="1" si="155"/>
        <v>d:Z</v>
      </c>
      <c r="P1118" t="str">
        <f t="shared" ca="1" si="156"/>
        <v>d9:Z9</v>
      </c>
    </row>
    <row r="1119" spans="1:16">
      <c r="A1119" t="str">
        <f t="shared" si="151"/>
        <v>08</v>
      </c>
      <c r="B1119" t="str">
        <f t="shared" ca="1" si="152"/>
        <v>GRP</v>
      </c>
      <c r="C1119" t="s">
        <v>359</v>
      </c>
      <c r="D1119" t="s">
        <v>1559</v>
      </c>
      <c r="E1119">
        <f t="shared" ca="1" si="153"/>
        <v>0</v>
      </c>
      <c r="H1119" t="str">
        <f t="shared" ca="1" si="154"/>
        <v>'NEO GRP '!</v>
      </c>
      <c r="I1119" t="str">
        <f t="shared" ca="1" si="157"/>
        <v>'NEO GRP '!</v>
      </c>
      <c r="J1119">
        <f t="shared" ca="1" si="150"/>
        <v>0</v>
      </c>
      <c r="K1119">
        <f t="shared" ca="1" si="150"/>
        <v>0</v>
      </c>
      <c r="L1119">
        <f t="shared" ca="1" si="150"/>
        <v>0</v>
      </c>
      <c r="M1119">
        <f t="shared" ca="1" si="150"/>
        <v>0</v>
      </c>
      <c r="N1119">
        <f t="shared" ca="1" si="150"/>
        <v>0</v>
      </c>
      <c r="O1119" t="str">
        <f t="shared" ca="1" si="155"/>
        <v>d:Z</v>
      </c>
      <c r="P1119" t="str">
        <f t="shared" ca="1" si="156"/>
        <v>d9:Z9</v>
      </c>
    </row>
    <row r="1120" spans="1:16">
      <c r="A1120" t="str">
        <f t="shared" si="151"/>
        <v>09</v>
      </c>
      <c r="B1120" t="str">
        <f t="shared" ca="1" si="152"/>
        <v>GRP</v>
      </c>
      <c r="C1120" t="s">
        <v>359</v>
      </c>
      <c r="D1120" t="s">
        <v>1560</v>
      </c>
      <c r="E1120">
        <f t="shared" ca="1" si="153"/>
        <v>0</v>
      </c>
      <c r="H1120" t="str">
        <f t="shared" ca="1" si="154"/>
        <v>'NEO GRP '!</v>
      </c>
      <c r="I1120" t="str">
        <f t="shared" ca="1" si="157"/>
        <v>'NEO GRP '!</v>
      </c>
      <c r="J1120">
        <f t="shared" ca="1" si="150"/>
        <v>0</v>
      </c>
      <c r="K1120">
        <f t="shared" ca="1" si="150"/>
        <v>0</v>
      </c>
      <c r="L1120">
        <f t="shared" ca="1" si="150"/>
        <v>0</v>
      </c>
      <c r="M1120">
        <f t="shared" ca="1" si="150"/>
        <v>0</v>
      </c>
      <c r="N1120">
        <f t="shared" ca="1" si="150"/>
        <v>0</v>
      </c>
      <c r="O1120" t="str">
        <f t="shared" ca="1" si="155"/>
        <v>d:Z</v>
      </c>
      <c r="P1120" t="str">
        <f t="shared" ca="1" si="156"/>
        <v>d9:Z9</v>
      </c>
    </row>
    <row r="1121" spans="1:16">
      <c r="A1121" t="str">
        <f t="shared" si="151"/>
        <v>10</v>
      </c>
      <c r="B1121" t="str">
        <f t="shared" ca="1" si="152"/>
        <v>GRP</v>
      </c>
      <c r="C1121" t="s">
        <v>359</v>
      </c>
      <c r="D1121" t="s">
        <v>1561</v>
      </c>
      <c r="E1121">
        <f t="shared" ca="1" si="153"/>
        <v>0</v>
      </c>
      <c r="H1121" t="str">
        <f t="shared" ca="1" si="154"/>
        <v>'NEO GRP '!</v>
      </c>
      <c r="I1121" t="str">
        <f t="shared" ca="1" si="157"/>
        <v>'NEO GRP '!</v>
      </c>
      <c r="J1121">
        <f t="shared" ca="1" si="150"/>
        <v>0</v>
      </c>
      <c r="K1121">
        <f t="shared" ca="1" si="150"/>
        <v>0</v>
      </c>
      <c r="L1121">
        <f t="shared" ca="1" si="150"/>
        <v>0</v>
      </c>
      <c r="M1121">
        <f t="shared" ca="1" si="150"/>
        <v>0</v>
      </c>
      <c r="N1121">
        <f t="shared" ca="1" si="150"/>
        <v>0</v>
      </c>
      <c r="O1121" t="str">
        <f t="shared" ca="1" si="155"/>
        <v>d:Z</v>
      </c>
      <c r="P1121" t="str">
        <f t="shared" ca="1" si="156"/>
        <v>d9:Z9</v>
      </c>
    </row>
    <row r="1122" spans="1:16">
      <c r="A1122" t="str">
        <f t="shared" si="151"/>
        <v>11</v>
      </c>
      <c r="B1122" t="str">
        <f t="shared" ca="1" si="152"/>
        <v>GRP</v>
      </c>
      <c r="C1122" t="s">
        <v>359</v>
      </c>
      <c r="D1122" t="s">
        <v>1562</v>
      </c>
      <c r="E1122">
        <f t="shared" ca="1" si="153"/>
        <v>0</v>
      </c>
      <c r="H1122" t="str">
        <f t="shared" ca="1" si="154"/>
        <v>'NEO GRP '!</v>
      </c>
      <c r="I1122" t="str">
        <f t="shared" ca="1" si="157"/>
        <v>'NEO GRP '!</v>
      </c>
      <c r="J1122">
        <f t="shared" ca="1" si="150"/>
        <v>0</v>
      </c>
      <c r="K1122">
        <f t="shared" ca="1" si="150"/>
        <v>0</v>
      </c>
      <c r="L1122">
        <f t="shared" ca="1" si="150"/>
        <v>0</v>
      </c>
      <c r="M1122">
        <f t="shared" ca="1" si="150"/>
        <v>0</v>
      </c>
      <c r="N1122">
        <f t="shared" ca="1" si="150"/>
        <v>0</v>
      </c>
      <c r="O1122" t="str">
        <f t="shared" ca="1" si="155"/>
        <v>d:Z</v>
      </c>
      <c r="P1122" t="str">
        <f t="shared" ca="1" si="156"/>
        <v>d9:Z9</v>
      </c>
    </row>
    <row r="1123" spans="1:16">
      <c r="A1123" t="str">
        <f t="shared" si="151"/>
        <v>12</v>
      </c>
      <c r="B1123" t="str">
        <f t="shared" ca="1" si="152"/>
        <v>GRP</v>
      </c>
      <c r="C1123" t="s">
        <v>359</v>
      </c>
      <c r="D1123" t="s">
        <v>1563</v>
      </c>
      <c r="E1123">
        <f t="shared" ca="1" si="153"/>
        <v>0</v>
      </c>
      <c r="H1123" t="str">
        <f t="shared" ca="1" si="154"/>
        <v>'NEO GRP '!</v>
      </c>
      <c r="I1123" t="str">
        <f t="shared" ca="1" si="157"/>
        <v>'NEO GRP '!</v>
      </c>
      <c r="J1123">
        <f t="shared" ca="1" si="150"/>
        <v>0</v>
      </c>
      <c r="K1123">
        <f t="shared" ca="1" si="150"/>
        <v>0</v>
      </c>
      <c r="L1123">
        <f t="shared" ca="1" si="150"/>
        <v>0</v>
      </c>
      <c r="M1123">
        <f t="shared" ca="1" si="150"/>
        <v>0</v>
      </c>
      <c r="N1123">
        <f t="shared" ca="1" si="150"/>
        <v>0</v>
      </c>
      <c r="O1123" t="str">
        <f t="shared" ca="1" si="155"/>
        <v>d:Z</v>
      </c>
      <c r="P1123" t="str">
        <f t="shared" ca="1" si="156"/>
        <v>d9:Z9</v>
      </c>
    </row>
    <row r="1124" spans="1:16">
      <c r="A1124" t="str">
        <f t="shared" si="151"/>
        <v>13</v>
      </c>
      <c r="B1124" t="str">
        <f t="shared" ca="1" si="152"/>
        <v>GRP</v>
      </c>
      <c r="C1124" t="s">
        <v>359</v>
      </c>
      <c r="D1124" t="s">
        <v>1564</v>
      </c>
      <c r="E1124">
        <f t="shared" ca="1" si="153"/>
        <v>0</v>
      </c>
      <c r="H1124" t="str">
        <f t="shared" ca="1" si="154"/>
        <v>'NEO GRP '!</v>
      </c>
      <c r="I1124" t="str">
        <f t="shared" ca="1" si="157"/>
        <v>'NEO GRP '!</v>
      </c>
      <c r="J1124">
        <f t="shared" ca="1" si="150"/>
        <v>0</v>
      </c>
      <c r="K1124">
        <f t="shared" ca="1" si="150"/>
        <v>0</v>
      </c>
      <c r="L1124">
        <f t="shared" ca="1" si="150"/>
        <v>0</v>
      </c>
      <c r="M1124">
        <f t="shared" ca="1" si="150"/>
        <v>0</v>
      </c>
      <c r="N1124">
        <f t="shared" ca="1" si="150"/>
        <v>0</v>
      </c>
      <c r="O1124" t="str">
        <f t="shared" ca="1" si="155"/>
        <v>d:Z</v>
      </c>
      <c r="P1124" t="str">
        <f t="shared" ca="1" si="156"/>
        <v>d9:Z9</v>
      </c>
    </row>
    <row r="1125" spans="1:16">
      <c r="A1125" t="str">
        <f t="shared" si="151"/>
        <v>100</v>
      </c>
      <c r="B1125" t="str">
        <f t="shared" ca="1" si="152"/>
        <v>GRP</v>
      </c>
      <c r="C1125" t="s">
        <v>359</v>
      </c>
      <c r="D1125" t="s">
        <v>1565</v>
      </c>
      <c r="E1125">
        <f t="shared" ca="1" si="153"/>
        <v>0</v>
      </c>
      <c r="H1125" t="str">
        <f t="shared" ca="1" si="154"/>
        <v>'NEO GRP '!</v>
      </c>
      <c r="I1125" t="str">
        <f t="shared" ca="1" si="157"/>
        <v>'NEO GRP '!</v>
      </c>
      <c r="J1125">
        <f t="shared" ca="1" si="150"/>
        <v>0</v>
      </c>
      <c r="K1125">
        <f t="shared" ca="1" si="150"/>
        <v>0</v>
      </c>
      <c r="L1125">
        <f t="shared" ca="1" si="150"/>
        <v>0</v>
      </c>
      <c r="M1125">
        <f t="shared" ca="1" si="150"/>
        <v>0</v>
      </c>
      <c r="N1125">
        <f t="shared" ca="1" si="150"/>
        <v>0</v>
      </c>
      <c r="O1125" t="str">
        <f t="shared" ca="1" si="155"/>
        <v>d:Z</v>
      </c>
      <c r="P1125" t="str">
        <f t="shared" ca="1" si="156"/>
        <v>d9:Z9</v>
      </c>
    </row>
    <row r="1126" spans="1:16">
      <c r="A1126" t="str">
        <f t="shared" si="151"/>
        <v>99</v>
      </c>
      <c r="B1126" t="str">
        <f t="shared" ca="1" si="152"/>
        <v>GRP</v>
      </c>
      <c r="C1126" t="s">
        <v>359</v>
      </c>
      <c r="D1126" t="s">
        <v>1566</v>
      </c>
      <c r="E1126">
        <f t="shared" ca="1" si="153"/>
        <v>0</v>
      </c>
      <c r="H1126" t="str">
        <f t="shared" ca="1" si="154"/>
        <v>'NEO GRP '!</v>
      </c>
      <c r="I1126" t="str">
        <f t="shared" ca="1" si="157"/>
        <v>'NEO GRP '!</v>
      </c>
      <c r="J1126">
        <f t="shared" ca="1" si="150"/>
        <v>0</v>
      </c>
      <c r="K1126">
        <f t="shared" ca="1" si="150"/>
        <v>0</v>
      </c>
      <c r="L1126">
        <f t="shared" ca="1" si="150"/>
        <v>0</v>
      </c>
      <c r="M1126">
        <f t="shared" ca="1" si="150"/>
        <v>0</v>
      </c>
      <c r="N1126">
        <f t="shared" ca="1" si="150"/>
        <v>0</v>
      </c>
      <c r="O1126" t="str">
        <f t="shared" ca="1" si="155"/>
        <v>d:Z</v>
      </c>
      <c r="P1126" t="str">
        <f t="shared" ca="1" si="156"/>
        <v>d9:Z9</v>
      </c>
    </row>
    <row r="1127" spans="1:16">
      <c r="A1127" t="str">
        <f t="shared" si="151"/>
        <v>01</v>
      </c>
      <c r="B1127" t="str">
        <f t="shared" ca="1" si="152"/>
        <v>GRP</v>
      </c>
      <c r="C1127" t="s">
        <v>364</v>
      </c>
      <c r="D1127" t="s">
        <v>1567</v>
      </c>
      <c r="E1127">
        <f t="shared" ca="1" si="153"/>
        <v>0</v>
      </c>
      <c r="H1127" t="str">
        <f t="shared" ca="1" si="154"/>
        <v>'NEO GRP '!</v>
      </c>
      <c r="I1127" t="str">
        <f t="shared" ca="1" si="157"/>
        <v>'NEO GRP '!</v>
      </c>
      <c r="J1127">
        <f t="shared" ca="1" si="150"/>
        <v>0</v>
      </c>
      <c r="K1127">
        <f t="shared" ca="1" si="150"/>
        <v>0</v>
      </c>
      <c r="L1127">
        <f t="shared" ca="1" si="150"/>
        <v>0</v>
      </c>
      <c r="M1127">
        <f t="shared" ca="1" si="150"/>
        <v>0</v>
      </c>
      <c r="N1127">
        <f t="shared" ca="1" si="150"/>
        <v>0</v>
      </c>
      <c r="O1127" t="str">
        <f t="shared" ca="1" si="155"/>
        <v>d:Z</v>
      </c>
      <c r="P1127" t="str">
        <f t="shared" ca="1" si="156"/>
        <v>d9:Z9</v>
      </c>
    </row>
    <row r="1128" spans="1:16">
      <c r="A1128" t="str">
        <f t="shared" si="151"/>
        <v>02</v>
      </c>
      <c r="B1128" t="str">
        <f t="shared" ca="1" si="152"/>
        <v>GRP</v>
      </c>
      <c r="C1128" t="s">
        <v>364</v>
      </c>
      <c r="D1128" t="s">
        <v>1568</v>
      </c>
      <c r="E1128">
        <f t="shared" ca="1" si="153"/>
        <v>0</v>
      </c>
      <c r="H1128" t="str">
        <f t="shared" ca="1" si="154"/>
        <v>'NEO GRP '!</v>
      </c>
      <c r="I1128" t="str">
        <f t="shared" ca="1" si="157"/>
        <v>'NEO GRP '!</v>
      </c>
      <c r="J1128">
        <f t="shared" ca="1" si="150"/>
        <v>0</v>
      </c>
      <c r="K1128">
        <f t="shared" ca="1" si="150"/>
        <v>0</v>
      </c>
      <c r="L1128">
        <f t="shared" ca="1" si="150"/>
        <v>0</v>
      </c>
      <c r="M1128">
        <f t="shared" ca="1" si="150"/>
        <v>0</v>
      </c>
      <c r="N1128">
        <f t="shared" ca="1" si="150"/>
        <v>0</v>
      </c>
      <c r="O1128" t="str">
        <f t="shared" ca="1" si="155"/>
        <v>d:Z</v>
      </c>
      <c r="P1128" t="str">
        <f t="shared" ca="1" si="156"/>
        <v>d9:Z9</v>
      </c>
    </row>
    <row r="1129" spans="1:16">
      <c r="A1129" t="str">
        <f t="shared" si="151"/>
        <v>03</v>
      </c>
      <c r="B1129" t="str">
        <f t="shared" ca="1" si="152"/>
        <v>GRP</v>
      </c>
      <c r="C1129" t="s">
        <v>364</v>
      </c>
      <c r="D1129" t="s">
        <v>1569</v>
      </c>
      <c r="E1129">
        <f t="shared" ca="1" si="153"/>
        <v>0</v>
      </c>
      <c r="H1129" t="str">
        <f t="shared" ca="1" si="154"/>
        <v>'NEO GRP '!</v>
      </c>
      <c r="I1129" t="str">
        <f t="shared" ca="1" si="157"/>
        <v>'NEO GRP '!</v>
      </c>
      <c r="J1129">
        <f t="shared" ca="1" si="150"/>
        <v>0</v>
      </c>
      <c r="K1129">
        <f t="shared" ca="1" si="150"/>
        <v>0</v>
      </c>
      <c r="L1129">
        <f t="shared" ca="1" si="150"/>
        <v>0</v>
      </c>
      <c r="M1129">
        <f t="shared" ca="1" si="150"/>
        <v>0</v>
      </c>
      <c r="N1129">
        <f t="shared" ca="1" si="150"/>
        <v>0</v>
      </c>
      <c r="O1129" t="str">
        <f t="shared" ca="1" si="155"/>
        <v>d:Z</v>
      </c>
      <c r="P1129" t="str">
        <f t="shared" ca="1" si="156"/>
        <v>d9:Z9</v>
      </c>
    </row>
    <row r="1130" spans="1:16">
      <c r="A1130" t="str">
        <f t="shared" si="151"/>
        <v>04</v>
      </c>
      <c r="B1130" t="str">
        <f t="shared" ca="1" si="152"/>
        <v>GRP</v>
      </c>
      <c r="C1130" t="s">
        <v>364</v>
      </c>
      <c r="D1130" t="s">
        <v>1570</v>
      </c>
      <c r="E1130">
        <f t="shared" ca="1" si="153"/>
        <v>0</v>
      </c>
      <c r="H1130" t="str">
        <f t="shared" ca="1" si="154"/>
        <v>'NEO GRP '!</v>
      </c>
      <c r="I1130" t="str">
        <f t="shared" ca="1" si="157"/>
        <v>'NEO GRP '!</v>
      </c>
      <c r="J1130">
        <f t="shared" ca="1" si="150"/>
        <v>0</v>
      </c>
      <c r="K1130">
        <f t="shared" ca="1" si="150"/>
        <v>0</v>
      </c>
      <c r="L1130">
        <f t="shared" ca="1" si="150"/>
        <v>0</v>
      </c>
      <c r="M1130">
        <f t="shared" ca="1" si="150"/>
        <v>0</v>
      </c>
      <c r="N1130">
        <f t="shared" ca="1" si="150"/>
        <v>0</v>
      </c>
      <c r="O1130" t="str">
        <f t="shared" ca="1" si="155"/>
        <v>d:Z</v>
      </c>
      <c r="P1130" t="str">
        <f t="shared" ca="1" si="156"/>
        <v>d9:Z9</v>
      </c>
    </row>
    <row r="1131" spans="1:16">
      <c r="A1131" t="str">
        <f t="shared" si="151"/>
        <v>05</v>
      </c>
      <c r="B1131" t="str">
        <f t="shared" ca="1" si="152"/>
        <v>GRP</v>
      </c>
      <c r="C1131" t="s">
        <v>364</v>
      </c>
      <c r="D1131" t="s">
        <v>1571</v>
      </c>
      <c r="E1131">
        <f t="shared" ca="1" si="153"/>
        <v>0</v>
      </c>
      <c r="H1131" t="str">
        <f t="shared" ca="1" si="154"/>
        <v>'NEO GRP '!</v>
      </c>
      <c r="I1131" t="str">
        <f t="shared" ca="1" si="157"/>
        <v>'NEO GRP '!</v>
      </c>
      <c r="J1131">
        <f t="shared" ca="1" si="150"/>
        <v>0</v>
      </c>
      <c r="K1131">
        <f t="shared" ca="1" si="150"/>
        <v>0</v>
      </c>
      <c r="L1131">
        <f t="shared" ca="1" si="150"/>
        <v>0</v>
      </c>
      <c r="M1131">
        <f t="shared" ca="1" si="150"/>
        <v>0</v>
      </c>
      <c r="N1131">
        <f t="shared" ca="1" si="150"/>
        <v>0</v>
      </c>
      <c r="O1131" t="str">
        <f t="shared" ca="1" si="155"/>
        <v>d:Z</v>
      </c>
      <c r="P1131" t="str">
        <f t="shared" ca="1" si="156"/>
        <v>d9:Z9</v>
      </c>
    </row>
    <row r="1132" spans="1:16">
      <c r="A1132" t="str">
        <f t="shared" si="151"/>
        <v>06</v>
      </c>
      <c r="B1132" t="str">
        <f t="shared" ca="1" si="152"/>
        <v>GRP</v>
      </c>
      <c r="C1132" t="s">
        <v>364</v>
      </c>
      <c r="D1132" t="s">
        <v>1572</v>
      </c>
      <c r="E1132">
        <f t="shared" ca="1" si="153"/>
        <v>0</v>
      </c>
      <c r="H1132" t="str">
        <f t="shared" ca="1" si="154"/>
        <v>'NEO GRP '!</v>
      </c>
      <c r="I1132" t="str">
        <f t="shared" ca="1" si="157"/>
        <v>'NEO GRP '!</v>
      </c>
      <c r="J1132">
        <f t="shared" ca="1" si="150"/>
        <v>0</v>
      </c>
      <c r="K1132">
        <f t="shared" ca="1" si="150"/>
        <v>0</v>
      </c>
      <c r="L1132">
        <f t="shared" ca="1" si="150"/>
        <v>0</v>
      </c>
      <c r="M1132">
        <f t="shared" ca="1" si="150"/>
        <v>0</v>
      </c>
      <c r="N1132">
        <f t="shared" ca="1" si="150"/>
        <v>0</v>
      </c>
      <c r="O1132" t="str">
        <f t="shared" ca="1" si="155"/>
        <v>d:Z</v>
      </c>
      <c r="P1132" t="str">
        <f t="shared" ca="1" si="156"/>
        <v>d9:Z9</v>
      </c>
    </row>
    <row r="1133" spans="1:16">
      <c r="A1133" t="str">
        <f t="shared" si="151"/>
        <v>07</v>
      </c>
      <c r="B1133" t="str">
        <f t="shared" ca="1" si="152"/>
        <v>GRP</v>
      </c>
      <c r="C1133" t="s">
        <v>364</v>
      </c>
      <c r="D1133" t="s">
        <v>1573</v>
      </c>
      <c r="E1133">
        <f t="shared" ca="1" si="153"/>
        <v>0</v>
      </c>
      <c r="H1133" t="str">
        <f t="shared" ca="1" si="154"/>
        <v>'NEO GRP '!</v>
      </c>
      <c r="I1133" t="str">
        <f t="shared" ca="1" si="157"/>
        <v>'NEO GRP '!</v>
      </c>
      <c r="J1133">
        <f t="shared" ca="1" si="150"/>
        <v>0</v>
      </c>
      <c r="K1133">
        <f t="shared" ca="1" si="150"/>
        <v>0</v>
      </c>
      <c r="L1133">
        <f t="shared" ca="1" si="150"/>
        <v>0</v>
      </c>
      <c r="M1133">
        <f t="shared" ca="1" si="150"/>
        <v>0</v>
      </c>
      <c r="N1133">
        <f t="shared" ca="1" si="150"/>
        <v>0</v>
      </c>
      <c r="O1133" t="str">
        <f t="shared" ca="1" si="155"/>
        <v>d:Z</v>
      </c>
      <c r="P1133" t="str">
        <f t="shared" ca="1" si="156"/>
        <v>d9:Z9</v>
      </c>
    </row>
    <row r="1134" spans="1:16">
      <c r="A1134" t="str">
        <f t="shared" si="151"/>
        <v>08</v>
      </c>
      <c r="B1134" t="str">
        <f t="shared" ca="1" si="152"/>
        <v>GRP</v>
      </c>
      <c r="C1134" t="s">
        <v>364</v>
      </c>
      <c r="D1134" t="s">
        <v>1574</v>
      </c>
      <c r="E1134">
        <f t="shared" ca="1" si="153"/>
        <v>0</v>
      </c>
      <c r="H1134" t="str">
        <f t="shared" ca="1" si="154"/>
        <v>'NEO GRP '!</v>
      </c>
      <c r="I1134" t="str">
        <f t="shared" ca="1" si="157"/>
        <v>'NEO GRP '!</v>
      </c>
      <c r="J1134">
        <f t="shared" ca="1" si="150"/>
        <v>0</v>
      </c>
      <c r="K1134">
        <f t="shared" ca="1" si="150"/>
        <v>0</v>
      </c>
      <c r="L1134">
        <f t="shared" ca="1" si="150"/>
        <v>0</v>
      </c>
      <c r="M1134">
        <f t="shared" ca="1" si="150"/>
        <v>0</v>
      </c>
      <c r="N1134">
        <f t="shared" ca="1" si="150"/>
        <v>0</v>
      </c>
      <c r="O1134" t="str">
        <f t="shared" ca="1" si="155"/>
        <v>d:Z</v>
      </c>
      <c r="P1134" t="str">
        <f t="shared" ca="1" si="156"/>
        <v>d9:Z9</v>
      </c>
    </row>
    <row r="1135" spans="1:16">
      <c r="A1135" t="str">
        <f t="shared" si="151"/>
        <v>09</v>
      </c>
      <c r="B1135" t="str">
        <f t="shared" ca="1" si="152"/>
        <v>GRP</v>
      </c>
      <c r="C1135" t="s">
        <v>364</v>
      </c>
      <c r="D1135" t="s">
        <v>1575</v>
      </c>
      <c r="E1135">
        <f t="shared" ca="1" si="153"/>
        <v>0</v>
      </c>
      <c r="H1135" t="str">
        <f t="shared" ca="1" si="154"/>
        <v>'NEO GRP '!</v>
      </c>
      <c r="I1135" t="str">
        <f t="shared" ca="1" si="157"/>
        <v>'NEO GRP '!</v>
      </c>
      <c r="J1135">
        <f t="shared" ca="1" si="150"/>
        <v>0</v>
      </c>
      <c r="K1135">
        <f t="shared" ca="1" si="150"/>
        <v>0</v>
      </c>
      <c r="L1135">
        <f t="shared" ca="1" si="150"/>
        <v>0</v>
      </c>
      <c r="M1135">
        <f t="shared" ca="1" si="150"/>
        <v>0</v>
      </c>
      <c r="N1135">
        <f t="shared" ca="1" si="150"/>
        <v>0</v>
      </c>
      <c r="O1135" t="str">
        <f t="shared" ca="1" si="155"/>
        <v>d:Z</v>
      </c>
      <c r="P1135" t="str">
        <f t="shared" ca="1" si="156"/>
        <v>d9:Z9</v>
      </c>
    </row>
    <row r="1136" spans="1:16">
      <c r="A1136" t="str">
        <f t="shared" si="151"/>
        <v>10</v>
      </c>
      <c r="B1136" t="str">
        <f t="shared" ca="1" si="152"/>
        <v>GRP</v>
      </c>
      <c r="C1136" t="s">
        <v>364</v>
      </c>
      <c r="D1136" t="s">
        <v>1576</v>
      </c>
      <c r="E1136">
        <f t="shared" ca="1" si="153"/>
        <v>0</v>
      </c>
      <c r="H1136" t="str">
        <f t="shared" ca="1" si="154"/>
        <v>'NEO GRP '!</v>
      </c>
      <c r="I1136" t="str">
        <f t="shared" ca="1" si="157"/>
        <v>'NEO GRP '!</v>
      </c>
      <c r="J1136">
        <f t="shared" ca="1" si="150"/>
        <v>0</v>
      </c>
      <c r="K1136">
        <f t="shared" ca="1" si="150"/>
        <v>0</v>
      </c>
      <c r="L1136">
        <f t="shared" ca="1" si="150"/>
        <v>0</v>
      </c>
      <c r="M1136">
        <f t="shared" ca="1" si="150"/>
        <v>0</v>
      </c>
      <c r="N1136">
        <f t="shared" ca="1" si="150"/>
        <v>0</v>
      </c>
      <c r="O1136" t="str">
        <f t="shared" ca="1" si="155"/>
        <v>d:Z</v>
      </c>
      <c r="P1136" t="str">
        <f t="shared" ca="1" si="156"/>
        <v>d9:Z9</v>
      </c>
    </row>
    <row r="1137" spans="1:16">
      <c r="A1137" t="str">
        <f t="shared" si="151"/>
        <v>11</v>
      </c>
      <c r="B1137" t="str">
        <f t="shared" ca="1" si="152"/>
        <v>GRP</v>
      </c>
      <c r="C1137" t="s">
        <v>364</v>
      </c>
      <c r="D1137" t="s">
        <v>1577</v>
      </c>
      <c r="E1137">
        <f t="shared" ca="1" si="153"/>
        <v>0</v>
      </c>
      <c r="H1137" t="str">
        <f t="shared" ca="1" si="154"/>
        <v>'NEO GRP '!</v>
      </c>
      <c r="I1137" t="str">
        <f t="shared" ca="1" si="157"/>
        <v>'NEO GRP '!</v>
      </c>
      <c r="J1137">
        <f t="shared" ca="1" si="150"/>
        <v>0</v>
      </c>
      <c r="K1137">
        <f t="shared" ca="1" si="150"/>
        <v>0</v>
      </c>
      <c r="L1137">
        <f t="shared" ca="1" si="150"/>
        <v>0</v>
      </c>
      <c r="M1137">
        <f t="shared" ca="1" si="150"/>
        <v>0</v>
      </c>
      <c r="N1137">
        <f t="shared" ca="1" si="150"/>
        <v>0</v>
      </c>
      <c r="O1137" t="str">
        <f t="shared" ca="1" si="155"/>
        <v>d:Z</v>
      </c>
      <c r="P1137" t="str">
        <f t="shared" ca="1" si="156"/>
        <v>d9:Z9</v>
      </c>
    </row>
    <row r="1138" spans="1:16">
      <c r="A1138" t="str">
        <f t="shared" si="151"/>
        <v>12</v>
      </c>
      <c r="B1138" t="str">
        <f t="shared" ca="1" si="152"/>
        <v>GRP</v>
      </c>
      <c r="C1138" t="s">
        <v>364</v>
      </c>
      <c r="D1138" t="s">
        <v>1578</v>
      </c>
      <c r="E1138">
        <f t="shared" ca="1" si="153"/>
        <v>0</v>
      </c>
      <c r="H1138" t="str">
        <f t="shared" ca="1" si="154"/>
        <v>'NEO GRP '!</v>
      </c>
      <c r="I1138" t="str">
        <f t="shared" ca="1" si="157"/>
        <v>'NEO GRP '!</v>
      </c>
      <c r="J1138">
        <f t="shared" ca="1" si="150"/>
        <v>0</v>
      </c>
      <c r="K1138">
        <f t="shared" ca="1" si="150"/>
        <v>0</v>
      </c>
      <c r="L1138">
        <f t="shared" ca="1" si="150"/>
        <v>0</v>
      </c>
      <c r="M1138">
        <f t="shared" ca="1" si="150"/>
        <v>0</v>
      </c>
      <c r="N1138">
        <f t="shared" ca="1" si="150"/>
        <v>0</v>
      </c>
      <c r="O1138" t="str">
        <f t="shared" ca="1" si="155"/>
        <v>d:Z</v>
      </c>
      <c r="P1138" t="str">
        <f t="shared" ca="1" si="156"/>
        <v>d9:Z9</v>
      </c>
    </row>
    <row r="1139" spans="1:16">
      <c r="A1139" t="str">
        <f t="shared" si="151"/>
        <v>13</v>
      </c>
      <c r="B1139" t="str">
        <f t="shared" ca="1" si="152"/>
        <v>GRP</v>
      </c>
      <c r="C1139" t="s">
        <v>364</v>
      </c>
      <c r="D1139" t="s">
        <v>1579</v>
      </c>
      <c r="E1139">
        <f t="shared" ca="1" si="153"/>
        <v>0</v>
      </c>
      <c r="H1139" t="str">
        <f t="shared" ca="1" si="154"/>
        <v>'NEO GRP '!</v>
      </c>
      <c r="I1139" t="str">
        <f t="shared" ca="1" si="157"/>
        <v>'NEO GRP '!</v>
      </c>
      <c r="J1139">
        <f t="shared" ca="1" si="150"/>
        <v>0</v>
      </c>
      <c r="K1139">
        <f t="shared" ca="1" si="150"/>
        <v>0</v>
      </c>
      <c r="L1139">
        <f t="shared" ca="1" si="150"/>
        <v>0</v>
      </c>
      <c r="M1139">
        <f t="shared" ca="1" si="150"/>
        <v>0</v>
      </c>
      <c r="N1139">
        <f t="shared" ca="1" si="150"/>
        <v>0</v>
      </c>
      <c r="O1139" t="str">
        <f t="shared" ca="1" si="155"/>
        <v>d:Z</v>
      </c>
      <c r="P1139" t="str">
        <f t="shared" ca="1" si="156"/>
        <v>d9:Z9</v>
      </c>
    </row>
    <row r="1140" spans="1:16">
      <c r="A1140" t="str">
        <f t="shared" si="151"/>
        <v>100</v>
      </c>
      <c r="B1140" t="str">
        <f t="shared" ca="1" si="152"/>
        <v>GRP</v>
      </c>
      <c r="C1140" t="s">
        <v>364</v>
      </c>
      <c r="D1140" t="s">
        <v>1580</v>
      </c>
      <c r="E1140">
        <f t="shared" ca="1" si="153"/>
        <v>0</v>
      </c>
      <c r="H1140" t="str">
        <f t="shared" ca="1" si="154"/>
        <v>'NEO GRP '!</v>
      </c>
      <c r="I1140" t="str">
        <f t="shared" ca="1" si="157"/>
        <v>'NEO GRP '!</v>
      </c>
      <c r="J1140">
        <f t="shared" ca="1" si="150"/>
        <v>0</v>
      </c>
      <c r="K1140">
        <f t="shared" ca="1" si="150"/>
        <v>0</v>
      </c>
      <c r="L1140">
        <f t="shared" ca="1" si="150"/>
        <v>0</v>
      </c>
      <c r="M1140">
        <f t="shared" ca="1" si="150"/>
        <v>0</v>
      </c>
      <c r="N1140">
        <f t="shared" ca="1" si="150"/>
        <v>0</v>
      </c>
      <c r="O1140" t="str">
        <f t="shared" ca="1" si="155"/>
        <v>d:Z</v>
      </c>
      <c r="P1140" t="str">
        <f t="shared" ca="1" si="156"/>
        <v>d9:Z9</v>
      </c>
    </row>
    <row r="1141" spans="1:16">
      <c r="A1141" t="str">
        <f t="shared" si="151"/>
        <v>99</v>
      </c>
      <c r="B1141" t="str">
        <f t="shared" ca="1" si="152"/>
        <v>GRP</v>
      </c>
      <c r="C1141" t="s">
        <v>364</v>
      </c>
      <c r="D1141" t="s">
        <v>1581</v>
      </c>
      <c r="E1141">
        <f t="shared" ca="1" si="153"/>
        <v>0</v>
      </c>
      <c r="H1141" t="str">
        <f t="shared" ca="1" si="154"/>
        <v>'NEO GRP '!</v>
      </c>
      <c r="I1141" t="str">
        <f t="shared" ca="1" si="157"/>
        <v>'NEO GRP '!</v>
      </c>
      <c r="J1141">
        <f t="shared" ca="1" si="150"/>
        <v>0</v>
      </c>
      <c r="K1141">
        <f t="shared" ca="1" si="150"/>
        <v>0</v>
      </c>
      <c r="L1141">
        <f t="shared" ca="1" si="150"/>
        <v>0</v>
      </c>
      <c r="M1141">
        <f t="shared" ca="1" si="150"/>
        <v>0</v>
      </c>
      <c r="N1141">
        <f t="shared" ca="1" si="150"/>
        <v>0</v>
      </c>
      <c r="O1141" t="str">
        <f t="shared" ca="1" si="155"/>
        <v>d:Z</v>
      </c>
      <c r="P1141" t="str">
        <f t="shared" ca="1" si="156"/>
        <v>d9:Z9</v>
      </c>
    </row>
    <row r="1142" spans="1:16">
      <c r="A1142" t="str">
        <f t="shared" si="151"/>
        <v>01</v>
      </c>
      <c r="B1142" t="str">
        <f t="shared" ca="1" si="152"/>
        <v>GRP</v>
      </c>
      <c r="C1142" t="s">
        <v>366</v>
      </c>
      <c r="D1142" t="s">
        <v>1582</v>
      </c>
      <c r="E1142">
        <f t="shared" ca="1" si="153"/>
        <v>0</v>
      </c>
      <c r="H1142" t="str">
        <f t="shared" ca="1" si="154"/>
        <v>'NEO GRP '!</v>
      </c>
      <c r="I1142" t="str">
        <f t="shared" ca="1" si="157"/>
        <v>'NEO GRP '!</v>
      </c>
      <c r="J1142">
        <f t="shared" ca="1" si="150"/>
        <v>0</v>
      </c>
      <c r="K1142">
        <f t="shared" ca="1" si="150"/>
        <v>0</v>
      </c>
      <c r="L1142">
        <f t="shared" ca="1" si="150"/>
        <v>0</v>
      </c>
      <c r="M1142">
        <f t="shared" ca="1" si="150"/>
        <v>0</v>
      </c>
      <c r="N1142">
        <f t="shared" ca="1" si="150"/>
        <v>0</v>
      </c>
      <c r="O1142" t="str">
        <f t="shared" ca="1" si="155"/>
        <v>d:Z</v>
      </c>
      <c r="P1142" t="str">
        <f t="shared" ca="1" si="156"/>
        <v>d9:Z9</v>
      </c>
    </row>
    <row r="1143" spans="1:16">
      <c r="A1143" t="str">
        <f t="shared" si="151"/>
        <v>02</v>
      </c>
      <c r="B1143" t="str">
        <f t="shared" ca="1" si="152"/>
        <v>GRP</v>
      </c>
      <c r="C1143" t="s">
        <v>366</v>
      </c>
      <c r="D1143" t="s">
        <v>1583</v>
      </c>
      <c r="E1143">
        <f t="shared" ca="1" si="153"/>
        <v>0</v>
      </c>
      <c r="H1143" t="str">
        <f t="shared" ca="1" si="154"/>
        <v>'NEO GRP '!</v>
      </c>
      <c r="I1143" t="str">
        <f t="shared" ca="1" si="157"/>
        <v>'NEO GRP '!</v>
      </c>
      <c r="J1143">
        <f t="shared" ca="1" si="150"/>
        <v>0</v>
      </c>
      <c r="K1143">
        <f t="shared" ca="1" si="150"/>
        <v>0</v>
      </c>
      <c r="L1143">
        <f t="shared" ca="1" si="150"/>
        <v>0</v>
      </c>
      <c r="M1143">
        <f t="shared" ca="1" si="150"/>
        <v>0</v>
      </c>
      <c r="N1143">
        <f t="shared" ca="1" si="150"/>
        <v>0</v>
      </c>
      <c r="O1143" t="str">
        <f t="shared" ca="1" si="155"/>
        <v>d:Z</v>
      </c>
      <c r="P1143" t="str">
        <f t="shared" ca="1" si="156"/>
        <v>d9:Z9</v>
      </c>
    </row>
    <row r="1144" spans="1:16">
      <c r="A1144" t="str">
        <f t="shared" si="151"/>
        <v>03</v>
      </c>
      <c r="B1144" t="str">
        <f t="shared" ca="1" si="152"/>
        <v>GRP</v>
      </c>
      <c r="C1144" t="s">
        <v>366</v>
      </c>
      <c r="D1144" t="s">
        <v>1584</v>
      </c>
      <c r="E1144">
        <f t="shared" ca="1" si="153"/>
        <v>0</v>
      </c>
      <c r="H1144" t="str">
        <f t="shared" ca="1" si="154"/>
        <v>'NEO GRP '!</v>
      </c>
      <c r="I1144" t="str">
        <f t="shared" ca="1" si="157"/>
        <v>'NEO GRP '!</v>
      </c>
      <c r="J1144">
        <f t="shared" ca="1" si="150"/>
        <v>0</v>
      </c>
      <c r="K1144">
        <f t="shared" ca="1" si="150"/>
        <v>0</v>
      </c>
      <c r="L1144">
        <f t="shared" ca="1" si="150"/>
        <v>0</v>
      </c>
      <c r="M1144">
        <f t="shared" ca="1" si="150"/>
        <v>0</v>
      </c>
      <c r="N1144">
        <f t="shared" ca="1" si="150"/>
        <v>0</v>
      </c>
      <c r="O1144" t="str">
        <f t="shared" ca="1" si="155"/>
        <v>d:Z</v>
      </c>
      <c r="P1144" t="str">
        <f t="shared" ca="1" si="156"/>
        <v>d9:Z9</v>
      </c>
    </row>
    <row r="1145" spans="1:16">
      <c r="A1145" t="str">
        <f t="shared" si="151"/>
        <v>04</v>
      </c>
      <c r="B1145" t="str">
        <f t="shared" ca="1" si="152"/>
        <v>GRP</v>
      </c>
      <c r="C1145" t="s">
        <v>366</v>
      </c>
      <c r="D1145" t="s">
        <v>1585</v>
      </c>
      <c r="E1145">
        <f t="shared" ca="1" si="153"/>
        <v>0</v>
      </c>
      <c r="H1145" t="str">
        <f t="shared" ca="1" si="154"/>
        <v>'NEO GRP '!</v>
      </c>
      <c r="I1145" t="str">
        <f t="shared" ca="1" si="157"/>
        <v>'NEO GRP '!</v>
      </c>
      <c r="J1145">
        <f t="shared" ca="1" si="150"/>
        <v>0</v>
      </c>
      <c r="K1145">
        <f t="shared" ca="1" si="150"/>
        <v>0</v>
      </c>
      <c r="L1145">
        <f t="shared" ca="1" si="150"/>
        <v>0</v>
      </c>
      <c r="M1145">
        <f t="shared" ca="1" si="150"/>
        <v>0</v>
      </c>
      <c r="N1145">
        <f t="shared" ca="1" si="150"/>
        <v>0</v>
      </c>
      <c r="O1145" t="str">
        <f t="shared" ca="1" si="155"/>
        <v>d:Z</v>
      </c>
      <c r="P1145" t="str">
        <f t="shared" ca="1" si="156"/>
        <v>d9:Z9</v>
      </c>
    </row>
    <row r="1146" spans="1:16">
      <c r="A1146" t="str">
        <f t="shared" si="151"/>
        <v>05</v>
      </c>
      <c r="B1146" t="str">
        <f t="shared" ca="1" si="152"/>
        <v>GRP</v>
      </c>
      <c r="C1146" t="s">
        <v>366</v>
      </c>
      <c r="D1146" t="s">
        <v>1586</v>
      </c>
      <c r="E1146">
        <f t="shared" ca="1" si="153"/>
        <v>0</v>
      </c>
      <c r="H1146" t="str">
        <f t="shared" ca="1" si="154"/>
        <v>'NEO GRP '!</v>
      </c>
      <c r="I1146" t="str">
        <f t="shared" ca="1" si="157"/>
        <v>'NEO GRP '!</v>
      </c>
      <c r="J1146">
        <f t="shared" ref="J1146:N1196" ca="1" si="158">IF(IFERROR(VLOOKUP($C1146,INDIRECT(J$14&amp;"D:D"),1,FALSE),0)&lt;&gt;0,J$14,0)</f>
        <v>0</v>
      </c>
      <c r="K1146">
        <f t="shared" ca="1" si="158"/>
        <v>0</v>
      </c>
      <c r="L1146">
        <f t="shared" ca="1" si="158"/>
        <v>0</v>
      </c>
      <c r="M1146">
        <f t="shared" ca="1" si="158"/>
        <v>0</v>
      </c>
      <c r="N1146">
        <f t="shared" ca="1" si="158"/>
        <v>0</v>
      </c>
      <c r="O1146" t="str">
        <f t="shared" ca="1" si="155"/>
        <v>d:Z</v>
      </c>
      <c r="P1146" t="str">
        <f t="shared" ca="1" si="156"/>
        <v>d9:Z9</v>
      </c>
    </row>
    <row r="1147" spans="1:16">
      <c r="A1147" t="str">
        <f t="shared" si="151"/>
        <v>06</v>
      </c>
      <c r="B1147" t="str">
        <f t="shared" ca="1" si="152"/>
        <v>GRP</v>
      </c>
      <c r="C1147" t="s">
        <v>366</v>
      </c>
      <c r="D1147" t="s">
        <v>1587</v>
      </c>
      <c r="E1147">
        <f t="shared" ca="1" si="153"/>
        <v>0</v>
      </c>
      <c r="H1147" t="str">
        <f t="shared" ca="1" si="154"/>
        <v>'NEO GRP '!</v>
      </c>
      <c r="I1147" t="str">
        <f t="shared" ca="1" si="157"/>
        <v>'NEO GRP '!</v>
      </c>
      <c r="J1147">
        <f t="shared" ca="1" si="158"/>
        <v>0</v>
      </c>
      <c r="K1147">
        <f t="shared" ca="1" si="158"/>
        <v>0</v>
      </c>
      <c r="L1147">
        <f t="shared" ca="1" si="158"/>
        <v>0</v>
      </c>
      <c r="M1147">
        <f t="shared" ca="1" si="158"/>
        <v>0</v>
      </c>
      <c r="N1147">
        <f t="shared" ca="1" si="158"/>
        <v>0</v>
      </c>
      <c r="O1147" t="str">
        <f t="shared" ca="1" si="155"/>
        <v>d:Z</v>
      </c>
      <c r="P1147" t="str">
        <f t="shared" ca="1" si="156"/>
        <v>d9:Z9</v>
      </c>
    </row>
    <row r="1148" spans="1:16">
      <c r="A1148" t="str">
        <f t="shared" si="151"/>
        <v>07</v>
      </c>
      <c r="B1148" t="str">
        <f t="shared" ca="1" si="152"/>
        <v>GRP</v>
      </c>
      <c r="C1148" t="s">
        <v>366</v>
      </c>
      <c r="D1148" t="s">
        <v>1588</v>
      </c>
      <c r="E1148">
        <f t="shared" ca="1" si="153"/>
        <v>0</v>
      </c>
      <c r="H1148" t="str">
        <f t="shared" ca="1" si="154"/>
        <v>'NEO GRP '!</v>
      </c>
      <c r="I1148" t="str">
        <f t="shared" ca="1" si="157"/>
        <v>'NEO GRP '!</v>
      </c>
      <c r="J1148">
        <f t="shared" ca="1" si="158"/>
        <v>0</v>
      </c>
      <c r="K1148">
        <f t="shared" ca="1" si="158"/>
        <v>0</v>
      </c>
      <c r="L1148">
        <f t="shared" ca="1" si="158"/>
        <v>0</v>
      </c>
      <c r="M1148">
        <f t="shared" ca="1" si="158"/>
        <v>0</v>
      </c>
      <c r="N1148">
        <f t="shared" ca="1" si="158"/>
        <v>0</v>
      </c>
      <c r="O1148" t="str">
        <f t="shared" ca="1" si="155"/>
        <v>d:Z</v>
      </c>
      <c r="P1148" t="str">
        <f t="shared" ca="1" si="156"/>
        <v>d9:Z9</v>
      </c>
    </row>
    <row r="1149" spans="1:16">
      <c r="A1149" t="str">
        <f t="shared" si="151"/>
        <v>08</v>
      </c>
      <c r="B1149" t="str">
        <f t="shared" ca="1" si="152"/>
        <v>GRP</v>
      </c>
      <c r="C1149" t="s">
        <v>366</v>
      </c>
      <c r="D1149" t="s">
        <v>1589</v>
      </c>
      <c r="E1149">
        <f t="shared" ca="1" si="153"/>
        <v>0</v>
      </c>
      <c r="H1149" t="str">
        <f t="shared" ca="1" si="154"/>
        <v>'NEO GRP '!</v>
      </c>
      <c r="I1149" t="str">
        <f t="shared" ca="1" si="157"/>
        <v>'NEO GRP '!</v>
      </c>
      <c r="J1149">
        <f t="shared" ca="1" si="158"/>
        <v>0</v>
      </c>
      <c r="K1149">
        <f t="shared" ca="1" si="158"/>
        <v>0</v>
      </c>
      <c r="L1149">
        <f t="shared" ca="1" si="158"/>
        <v>0</v>
      </c>
      <c r="M1149">
        <f t="shared" ca="1" si="158"/>
        <v>0</v>
      </c>
      <c r="N1149">
        <f t="shared" ca="1" si="158"/>
        <v>0</v>
      </c>
      <c r="O1149" t="str">
        <f t="shared" ca="1" si="155"/>
        <v>d:Z</v>
      </c>
      <c r="P1149" t="str">
        <f t="shared" ca="1" si="156"/>
        <v>d9:Z9</v>
      </c>
    </row>
    <row r="1150" spans="1:16">
      <c r="A1150" t="str">
        <f t="shared" si="151"/>
        <v>09</v>
      </c>
      <c r="B1150" t="str">
        <f t="shared" ca="1" si="152"/>
        <v>GRP</v>
      </c>
      <c r="C1150" t="s">
        <v>366</v>
      </c>
      <c r="D1150" t="s">
        <v>1590</v>
      </c>
      <c r="E1150">
        <f t="shared" ca="1" si="153"/>
        <v>0</v>
      </c>
      <c r="H1150" t="str">
        <f t="shared" ca="1" si="154"/>
        <v>'NEO GRP '!</v>
      </c>
      <c r="I1150" t="str">
        <f t="shared" ca="1" si="157"/>
        <v>'NEO GRP '!</v>
      </c>
      <c r="J1150">
        <f t="shared" ca="1" si="158"/>
        <v>0</v>
      </c>
      <c r="K1150">
        <f t="shared" ca="1" si="158"/>
        <v>0</v>
      </c>
      <c r="L1150">
        <f t="shared" ca="1" si="158"/>
        <v>0</v>
      </c>
      <c r="M1150">
        <f t="shared" ca="1" si="158"/>
        <v>0</v>
      </c>
      <c r="N1150">
        <f t="shared" ca="1" si="158"/>
        <v>0</v>
      </c>
      <c r="O1150" t="str">
        <f t="shared" ca="1" si="155"/>
        <v>d:Z</v>
      </c>
      <c r="P1150" t="str">
        <f t="shared" ca="1" si="156"/>
        <v>d9:Z9</v>
      </c>
    </row>
    <row r="1151" spans="1:16">
      <c r="A1151" t="str">
        <f t="shared" si="151"/>
        <v>10</v>
      </c>
      <c r="B1151" t="str">
        <f t="shared" ca="1" si="152"/>
        <v>GRP</v>
      </c>
      <c r="C1151" t="s">
        <v>366</v>
      </c>
      <c r="D1151" t="s">
        <v>1591</v>
      </c>
      <c r="E1151">
        <f t="shared" ca="1" si="153"/>
        <v>0</v>
      </c>
      <c r="H1151" t="str">
        <f t="shared" ca="1" si="154"/>
        <v>'NEO GRP '!</v>
      </c>
      <c r="I1151" t="str">
        <f t="shared" ca="1" si="157"/>
        <v>'NEO GRP '!</v>
      </c>
      <c r="J1151">
        <f t="shared" ca="1" si="158"/>
        <v>0</v>
      </c>
      <c r="K1151">
        <f t="shared" ca="1" si="158"/>
        <v>0</v>
      </c>
      <c r="L1151">
        <f t="shared" ca="1" si="158"/>
        <v>0</v>
      </c>
      <c r="M1151">
        <f t="shared" ca="1" si="158"/>
        <v>0</v>
      </c>
      <c r="N1151">
        <f t="shared" ca="1" si="158"/>
        <v>0</v>
      </c>
      <c r="O1151" t="str">
        <f t="shared" ca="1" si="155"/>
        <v>d:Z</v>
      </c>
      <c r="P1151" t="str">
        <f t="shared" ca="1" si="156"/>
        <v>d9:Z9</v>
      </c>
    </row>
    <row r="1152" spans="1:16">
      <c r="A1152" t="str">
        <f t="shared" si="151"/>
        <v>11</v>
      </c>
      <c r="B1152" t="str">
        <f t="shared" ca="1" si="152"/>
        <v>GRP</v>
      </c>
      <c r="C1152" t="s">
        <v>366</v>
      </c>
      <c r="D1152" t="s">
        <v>1592</v>
      </c>
      <c r="E1152">
        <f t="shared" ca="1" si="153"/>
        <v>0</v>
      </c>
      <c r="H1152" t="str">
        <f t="shared" ca="1" si="154"/>
        <v>'NEO GRP '!</v>
      </c>
      <c r="I1152" t="str">
        <f t="shared" ca="1" si="157"/>
        <v>'NEO GRP '!</v>
      </c>
      <c r="J1152">
        <f t="shared" ca="1" si="158"/>
        <v>0</v>
      </c>
      <c r="K1152">
        <f t="shared" ca="1" si="158"/>
        <v>0</v>
      </c>
      <c r="L1152">
        <f t="shared" ca="1" si="158"/>
        <v>0</v>
      </c>
      <c r="M1152">
        <f t="shared" ca="1" si="158"/>
        <v>0</v>
      </c>
      <c r="N1152">
        <f t="shared" ca="1" si="158"/>
        <v>0</v>
      </c>
      <c r="O1152" t="str">
        <f t="shared" ca="1" si="155"/>
        <v>d:Z</v>
      </c>
      <c r="P1152" t="str">
        <f t="shared" ca="1" si="156"/>
        <v>d9:Z9</v>
      </c>
    </row>
    <row r="1153" spans="1:16">
      <c r="A1153" t="str">
        <f t="shared" si="151"/>
        <v>12</v>
      </c>
      <c r="B1153" t="str">
        <f t="shared" ca="1" si="152"/>
        <v>GRP</v>
      </c>
      <c r="C1153" t="s">
        <v>366</v>
      </c>
      <c r="D1153" t="s">
        <v>1593</v>
      </c>
      <c r="E1153">
        <f t="shared" ca="1" si="153"/>
        <v>0</v>
      </c>
      <c r="H1153" t="str">
        <f t="shared" ca="1" si="154"/>
        <v>'NEO GRP '!</v>
      </c>
      <c r="I1153" t="str">
        <f t="shared" ca="1" si="157"/>
        <v>'NEO GRP '!</v>
      </c>
      <c r="J1153">
        <f t="shared" ca="1" si="158"/>
        <v>0</v>
      </c>
      <c r="K1153">
        <f t="shared" ca="1" si="158"/>
        <v>0</v>
      </c>
      <c r="L1153">
        <f t="shared" ca="1" si="158"/>
        <v>0</v>
      </c>
      <c r="M1153">
        <f t="shared" ca="1" si="158"/>
        <v>0</v>
      </c>
      <c r="N1153">
        <f t="shared" ca="1" si="158"/>
        <v>0</v>
      </c>
      <c r="O1153" t="str">
        <f t="shared" ca="1" si="155"/>
        <v>d:Z</v>
      </c>
      <c r="P1153" t="str">
        <f t="shared" ca="1" si="156"/>
        <v>d9:Z9</v>
      </c>
    </row>
    <row r="1154" spans="1:16">
      <c r="A1154" t="str">
        <f t="shared" si="151"/>
        <v>13</v>
      </c>
      <c r="B1154" t="str">
        <f t="shared" ca="1" si="152"/>
        <v>GRP</v>
      </c>
      <c r="C1154" t="s">
        <v>366</v>
      </c>
      <c r="D1154" t="s">
        <v>1594</v>
      </c>
      <c r="E1154">
        <f t="shared" ca="1" si="153"/>
        <v>0</v>
      </c>
      <c r="H1154" t="str">
        <f t="shared" ca="1" si="154"/>
        <v>'NEO GRP '!</v>
      </c>
      <c r="I1154" t="str">
        <f t="shared" ca="1" si="157"/>
        <v>'NEO GRP '!</v>
      </c>
      <c r="J1154">
        <f t="shared" ca="1" si="158"/>
        <v>0</v>
      </c>
      <c r="K1154">
        <f t="shared" ca="1" si="158"/>
        <v>0</v>
      </c>
      <c r="L1154">
        <f t="shared" ca="1" si="158"/>
        <v>0</v>
      </c>
      <c r="M1154">
        <f t="shared" ca="1" si="158"/>
        <v>0</v>
      </c>
      <c r="N1154">
        <f t="shared" ca="1" si="158"/>
        <v>0</v>
      </c>
      <c r="O1154" t="str">
        <f t="shared" ca="1" si="155"/>
        <v>d:Z</v>
      </c>
      <c r="P1154" t="str">
        <f t="shared" ca="1" si="156"/>
        <v>d9:Z9</v>
      </c>
    </row>
    <row r="1155" spans="1:16">
      <c r="A1155" t="str">
        <f t="shared" si="151"/>
        <v>100</v>
      </c>
      <c r="B1155" t="str">
        <f t="shared" ca="1" si="152"/>
        <v>GRP</v>
      </c>
      <c r="C1155" t="s">
        <v>366</v>
      </c>
      <c r="D1155" t="s">
        <v>1595</v>
      </c>
      <c r="E1155">
        <f t="shared" ca="1" si="153"/>
        <v>0</v>
      </c>
      <c r="H1155" t="str">
        <f t="shared" ca="1" si="154"/>
        <v>'NEO GRP '!</v>
      </c>
      <c r="I1155" t="str">
        <f t="shared" ca="1" si="157"/>
        <v>'NEO GRP '!</v>
      </c>
      <c r="J1155">
        <f t="shared" ca="1" si="158"/>
        <v>0</v>
      </c>
      <c r="K1155">
        <f t="shared" ca="1" si="158"/>
        <v>0</v>
      </c>
      <c r="L1155">
        <f t="shared" ca="1" si="158"/>
        <v>0</v>
      </c>
      <c r="M1155">
        <f t="shared" ca="1" si="158"/>
        <v>0</v>
      </c>
      <c r="N1155">
        <f t="shared" ca="1" si="158"/>
        <v>0</v>
      </c>
      <c r="O1155" t="str">
        <f t="shared" ca="1" si="155"/>
        <v>d:Z</v>
      </c>
      <c r="P1155" t="str">
        <f t="shared" ca="1" si="156"/>
        <v>d9:Z9</v>
      </c>
    </row>
    <row r="1156" spans="1:16">
      <c r="A1156" t="str">
        <f t="shared" si="151"/>
        <v>99</v>
      </c>
      <c r="B1156" t="str">
        <f t="shared" ca="1" si="152"/>
        <v>GRP</v>
      </c>
      <c r="C1156" t="s">
        <v>366</v>
      </c>
      <c r="D1156" t="s">
        <v>1596</v>
      </c>
      <c r="E1156">
        <f t="shared" ca="1" si="153"/>
        <v>0</v>
      </c>
      <c r="H1156" t="str">
        <f t="shared" ca="1" si="154"/>
        <v>'NEO GRP '!</v>
      </c>
      <c r="I1156" t="str">
        <f t="shared" ca="1" si="157"/>
        <v>'NEO GRP '!</v>
      </c>
      <c r="J1156">
        <f t="shared" ca="1" si="158"/>
        <v>0</v>
      </c>
      <c r="K1156">
        <f t="shared" ca="1" si="158"/>
        <v>0</v>
      </c>
      <c r="L1156">
        <f t="shared" ca="1" si="158"/>
        <v>0</v>
      </c>
      <c r="M1156">
        <f t="shared" ca="1" si="158"/>
        <v>0</v>
      </c>
      <c r="N1156">
        <f t="shared" ca="1" si="158"/>
        <v>0</v>
      </c>
      <c r="O1156" t="str">
        <f t="shared" ca="1" si="155"/>
        <v>d:Z</v>
      </c>
      <c r="P1156" t="str">
        <f t="shared" ca="1" si="156"/>
        <v>d9:Z9</v>
      </c>
    </row>
    <row r="1157" spans="1:16">
      <c r="A1157" t="str">
        <f t="shared" si="151"/>
        <v>01</v>
      </c>
      <c r="B1157" t="str">
        <f t="shared" ca="1" si="152"/>
        <v>GRP</v>
      </c>
      <c r="C1157" t="s">
        <v>368</v>
      </c>
      <c r="D1157" t="s">
        <v>1597</v>
      </c>
      <c r="E1157">
        <f t="shared" ca="1" si="153"/>
        <v>0</v>
      </c>
      <c r="H1157" t="str">
        <f t="shared" ca="1" si="154"/>
        <v>'NEO GRP '!</v>
      </c>
      <c r="I1157" t="str">
        <f t="shared" ca="1" si="157"/>
        <v>'NEO GRP '!</v>
      </c>
      <c r="J1157">
        <f t="shared" ca="1" si="158"/>
        <v>0</v>
      </c>
      <c r="K1157">
        <f t="shared" ca="1" si="158"/>
        <v>0</v>
      </c>
      <c r="L1157">
        <f t="shared" ca="1" si="158"/>
        <v>0</v>
      </c>
      <c r="M1157">
        <f t="shared" ca="1" si="158"/>
        <v>0</v>
      </c>
      <c r="N1157">
        <f t="shared" ca="1" si="158"/>
        <v>0</v>
      </c>
      <c r="O1157" t="str">
        <f t="shared" ca="1" si="155"/>
        <v>d:Z</v>
      </c>
      <c r="P1157" t="str">
        <f t="shared" ca="1" si="156"/>
        <v>d9:Z9</v>
      </c>
    </row>
    <row r="1158" spans="1:16">
      <c r="A1158" t="str">
        <f t="shared" si="151"/>
        <v>02</v>
      </c>
      <c r="B1158" t="str">
        <f t="shared" ca="1" si="152"/>
        <v>GRP</v>
      </c>
      <c r="C1158" t="s">
        <v>368</v>
      </c>
      <c r="D1158" t="s">
        <v>1598</v>
      </c>
      <c r="E1158">
        <f t="shared" ca="1" si="153"/>
        <v>0</v>
      </c>
      <c r="H1158" t="str">
        <f t="shared" ca="1" si="154"/>
        <v>'NEO GRP '!</v>
      </c>
      <c r="I1158" t="str">
        <f t="shared" ca="1" si="157"/>
        <v>'NEO GRP '!</v>
      </c>
      <c r="J1158">
        <f t="shared" ca="1" si="158"/>
        <v>0</v>
      </c>
      <c r="K1158">
        <f t="shared" ca="1" si="158"/>
        <v>0</v>
      </c>
      <c r="L1158">
        <f t="shared" ca="1" si="158"/>
        <v>0</v>
      </c>
      <c r="M1158">
        <f t="shared" ca="1" si="158"/>
        <v>0</v>
      </c>
      <c r="N1158">
        <f t="shared" ca="1" si="158"/>
        <v>0</v>
      </c>
      <c r="O1158" t="str">
        <f t="shared" ca="1" si="155"/>
        <v>d:Z</v>
      </c>
      <c r="P1158" t="str">
        <f t="shared" ca="1" si="156"/>
        <v>d9:Z9</v>
      </c>
    </row>
    <row r="1159" spans="1:16">
      <c r="A1159" t="str">
        <f t="shared" si="151"/>
        <v>03</v>
      </c>
      <c r="B1159" t="str">
        <f t="shared" ca="1" si="152"/>
        <v>GRP</v>
      </c>
      <c r="C1159" t="s">
        <v>368</v>
      </c>
      <c r="D1159" t="s">
        <v>1599</v>
      </c>
      <c r="E1159">
        <f t="shared" ca="1" si="153"/>
        <v>0</v>
      </c>
      <c r="H1159" t="str">
        <f t="shared" ca="1" si="154"/>
        <v>'NEO GRP '!</v>
      </c>
      <c r="I1159" t="str">
        <f t="shared" ca="1" si="157"/>
        <v>'NEO GRP '!</v>
      </c>
      <c r="J1159">
        <f t="shared" ca="1" si="158"/>
        <v>0</v>
      </c>
      <c r="K1159">
        <f t="shared" ca="1" si="158"/>
        <v>0</v>
      </c>
      <c r="L1159">
        <f t="shared" ca="1" si="158"/>
        <v>0</v>
      </c>
      <c r="M1159">
        <f t="shared" ca="1" si="158"/>
        <v>0</v>
      </c>
      <c r="N1159">
        <f t="shared" ca="1" si="158"/>
        <v>0</v>
      </c>
      <c r="O1159" t="str">
        <f t="shared" ca="1" si="155"/>
        <v>d:Z</v>
      </c>
      <c r="P1159" t="str">
        <f t="shared" ca="1" si="156"/>
        <v>d9:Z9</v>
      </c>
    </row>
    <row r="1160" spans="1:16">
      <c r="A1160" t="str">
        <f t="shared" si="151"/>
        <v>04</v>
      </c>
      <c r="B1160" t="str">
        <f t="shared" ca="1" si="152"/>
        <v>GRP</v>
      </c>
      <c r="C1160" t="s">
        <v>368</v>
      </c>
      <c r="D1160" t="s">
        <v>1600</v>
      </c>
      <c r="E1160">
        <f t="shared" ca="1" si="153"/>
        <v>0</v>
      </c>
      <c r="H1160" t="str">
        <f t="shared" ca="1" si="154"/>
        <v>'NEO GRP '!</v>
      </c>
      <c r="I1160" t="str">
        <f t="shared" ca="1" si="157"/>
        <v>'NEO GRP '!</v>
      </c>
      <c r="J1160">
        <f t="shared" ca="1" si="158"/>
        <v>0</v>
      </c>
      <c r="K1160">
        <f t="shared" ca="1" si="158"/>
        <v>0</v>
      </c>
      <c r="L1160">
        <f t="shared" ca="1" si="158"/>
        <v>0</v>
      </c>
      <c r="M1160">
        <f t="shared" ca="1" si="158"/>
        <v>0</v>
      </c>
      <c r="N1160">
        <f t="shared" ca="1" si="158"/>
        <v>0</v>
      </c>
      <c r="O1160" t="str">
        <f t="shared" ca="1" si="155"/>
        <v>d:Z</v>
      </c>
      <c r="P1160" t="str">
        <f t="shared" ca="1" si="156"/>
        <v>d9:Z9</v>
      </c>
    </row>
    <row r="1161" spans="1:16">
      <c r="A1161" t="str">
        <f t="shared" ref="A1161:A1224" si="159">MID(D1161,LEN(C1161)+2,LEN(D1161)-LEN(C1161))</f>
        <v>05</v>
      </c>
      <c r="B1161" t="str">
        <f t="shared" ref="B1161:B1224" ca="1" si="160">VLOOKUP(H1161,$A$1:$K$6,11,FALSE)</f>
        <v>GRP</v>
      </c>
      <c r="C1161" t="s">
        <v>368</v>
      </c>
      <c r="D1161" t="s">
        <v>1601</v>
      </c>
      <c r="E1161">
        <f t="shared" ref="E1161:E1224" ca="1" si="161">IFERROR(VLOOKUP(C1161,INDIRECT($H1161&amp;$O1161),MATCH($A1161,INDIRECT($H1161&amp;$P1161),0),FALSE),0)</f>
        <v>0</v>
      </c>
      <c r="H1161" t="str">
        <f t="shared" ref="H1161:H1224" ca="1" si="162">IF(I1161&lt;&gt;0,I1161,IF(J1161&lt;&gt;0,J1161,IF(K1161&lt;&gt;0,K1161,IF(L1161&lt;&gt;0,L1161,IF(M1161&lt;&gt;0,M1161,N1161)))))</f>
        <v>'NEO GRP '!</v>
      </c>
      <c r="I1161" t="str">
        <f t="shared" ca="1" si="157"/>
        <v>'NEO GRP '!</v>
      </c>
      <c r="J1161">
        <f t="shared" ca="1" si="158"/>
        <v>0</v>
      </c>
      <c r="K1161">
        <f t="shared" ca="1" si="158"/>
        <v>0</v>
      </c>
      <c r="L1161">
        <f t="shared" ca="1" si="158"/>
        <v>0</v>
      </c>
      <c r="M1161">
        <f t="shared" ca="1" si="158"/>
        <v>0</v>
      </c>
      <c r="N1161">
        <f t="shared" ca="1" si="158"/>
        <v>0</v>
      </c>
      <c r="O1161" t="str">
        <f t="shared" ref="O1161:O1224" ca="1" si="163">VLOOKUP($H1161,$G$8:$I$13,2,FALSE)</f>
        <v>d:Z</v>
      </c>
      <c r="P1161" t="str">
        <f t="shared" ref="P1161:P1224" ca="1" si="164">VLOOKUP($H1161,$G$8:$I$13,3,FALSE)</f>
        <v>d9:Z9</v>
      </c>
    </row>
    <row r="1162" spans="1:16">
      <c r="A1162" t="str">
        <f t="shared" si="159"/>
        <v>06</v>
      </c>
      <c r="B1162" t="str">
        <f t="shared" ca="1" si="160"/>
        <v>GRP</v>
      </c>
      <c r="C1162" t="s">
        <v>368</v>
      </c>
      <c r="D1162" t="s">
        <v>1602</v>
      </c>
      <c r="E1162">
        <f t="shared" ca="1" si="161"/>
        <v>0</v>
      </c>
      <c r="H1162" t="str">
        <f t="shared" ca="1" si="162"/>
        <v>'NEO GRP '!</v>
      </c>
      <c r="I1162" t="str">
        <f t="shared" ref="I1162:I1225" ca="1" si="165">IF(IFERROR(VLOOKUP(C1162,INDIRECT($I$14&amp;"D:D"),1,FALSE),0)&lt;&gt;0,I$14,0)</f>
        <v>'NEO GRP '!</v>
      </c>
      <c r="J1162">
        <f t="shared" ca="1" si="158"/>
        <v>0</v>
      </c>
      <c r="K1162">
        <f t="shared" ca="1" si="158"/>
        <v>0</v>
      </c>
      <c r="L1162">
        <f t="shared" ca="1" si="158"/>
        <v>0</v>
      </c>
      <c r="M1162">
        <f t="shared" ca="1" si="158"/>
        <v>0</v>
      </c>
      <c r="N1162">
        <f t="shared" ca="1" si="158"/>
        <v>0</v>
      </c>
      <c r="O1162" t="str">
        <f t="shared" ca="1" si="163"/>
        <v>d:Z</v>
      </c>
      <c r="P1162" t="str">
        <f t="shared" ca="1" si="164"/>
        <v>d9:Z9</v>
      </c>
    </row>
    <row r="1163" spans="1:16">
      <c r="A1163" t="str">
        <f t="shared" si="159"/>
        <v>07</v>
      </c>
      <c r="B1163" t="str">
        <f t="shared" ca="1" si="160"/>
        <v>GRP</v>
      </c>
      <c r="C1163" t="s">
        <v>368</v>
      </c>
      <c r="D1163" t="s">
        <v>1603</v>
      </c>
      <c r="E1163">
        <f t="shared" ca="1" si="161"/>
        <v>0</v>
      </c>
      <c r="H1163" t="str">
        <f t="shared" ca="1" si="162"/>
        <v>'NEO GRP '!</v>
      </c>
      <c r="I1163" t="str">
        <f t="shared" ca="1" si="165"/>
        <v>'NEO GRP '!</v>
      </c>
      <c r="J1163">
        <f t="shared" ca="1" si="158"/>
        <v>0</v>
      </c>
      <c r="K1163">
        <f t="shared" ca="1" si="158"/>
        <v>0</v>
      </c>
      <c r="L1163">
        <f t="shared" ca="1" si="158"/>
        <v>0</v>
      </c>
      <c r="M1163">
        <f t="shared" ca="1" si="158"/>
        <v>0</v>
      </c>
      <c r="N1163">
        <f t="shared" ca="1" si="158"/>
        <v>0</v>
      </c>
      <c r="O1163" t="str">
        <f t="shared" ca="1" si="163"/>
        <v>d:Z</v>
      </c>
      <c r="P1163" t="str">
        <f t="shared" ca="1" si="164"/>
        <v>d9:Z9</v>
      </c>
    </row>
    <row r="1164" spans="1:16">
      <c r="A1164" t="str">
        <f t="shared" si="159"/>
        <v>08</v>
      </c>
      <c r="B1164" t="str">
        <f t="shared" ca="1" si="160"/>
        <v>GRP</v>
      </c>
      <c r="C1164" t="s">
        <v>368</v>
      </c>
      <c r="D1164" t="s">
        <v>1604</v>
      </c>
      <c r="E1164">
        <f t="shared" ca="1" si="161"/>
        <v>0</v>
      </c>
      <c r="H1164" t="str">
        <f t="shared" ca="1" si="162"/>
        <v>'NEO GRP '!</v>
      </c>
      <c r="I1164" t="str">
        <f t="shared" ca="1" si="165"/>
        <v>'NEO GRP '!</v>
      </c>
      <c r="J1164">
        <f t="shared" ca="1" si="158"/>
        <v>0</v>
      </c>
      <c r="K1164">
        <f t="shared" ca="1" si="158"/>
        <v>0</v>
      </c>
      <c r="L1164">
        <f t="shared" ca="1" si="158"/>
        <v>0</v>
      </c>
      <c r="M1164">
        <f t="shared" ca="1" si="158"/>
        <v>0</v>
      </c>
      <c r="N1164">
        <f t="shared" ca="1" si="158"/>
        <v>0</v>
      </c>
      <c r="O1164" t="str">
        <f t="shared" ca="1" si="163"/>
        <v>d:Z</v>
      </c>
      <c r="P1164" t="str">
        <f t="shared" ca="1" si="164"/>
        <v>d9:Z9</v>
      </c>
    </row>
    <row r="1165" spans="1:16">
      <c r="A1165" t="str">
        <f t="shared" si="159"/>
        <v>09</v>
      </c>
      <c r="B1165" t="str">
        <f t="shared" ca="1" si="160"/>
        <v>GRP</v>
      </c>
      <c r="C1165" t="s">
        <v>368</v>
      </c>
      <c r="D1165" t="s">
        <v>1605</v>
      </c>
      <c r="E1165">
        <f t="shared" ca="1" si="161"/>
        <v>0</v>
      </c>
      <c r="H1165" t="str">
        <f t="shared" ca="1" si="162"/>
        <v>'NEO GRP '!</v>
      </c>
      <c r="I1165" t="str">
        <f t="shared" ca="1" si="165"/>
        <v>'NEO GRP '!</v>
      </c>
      <c r="J1165">
        <f t="shared" ca="1" si="158"/>
        <v>0</v>
      </c>
      <c r="K1165">
        <f t="shared" ca="1" si="158"/>
        <v>0</v>
      </c>
      <c r="L1165">
        <f t="shared" ca="1" si="158"/>
        <v>0</v>
      </c>
      <c r="M1165">
        <f t="shared" ca="1" si="158"/>
        <v>0</v>
      </c>
      <c r="N1165">
        <f t="shared" ca="1" si="158"/>
        <v>0</v>
      </c>
      <c r="O1165" t="str">
        <f t="shared" ca="1" si="163"/>
        <v>d:Z</v>
      </c>
      <c r="P1165" t="str">
        <f t="shared" ca="1" si="164"/>
        <v>d9:Z9</v>
      </c>
    </row>
    <row r="1166" spans="1:16">
      <c r="A1166" t="str">
        <f t="shared" si="159"/>
        <v>10</v>
      </c>
      <c r="B1166" t="str">
        <f t="shared" ca="1" si="160"/>
        <v>GRP</v>
      </c>
      <c r="C1166" t="s">
        <v>368</v>
      </c>
      <c r="D1166" t="s">
        <v>1606</v>
      </c>
      <c r="E1166">
        <f t="shared" ca="1" si="161"/>
        <v>0</v>
      </c>
      <c r="H1166" t="str">
        <f t="shared" ca="1" si="162"/>
        <v>'NEO GRP '!</v>
      </c>
      <c r="I1166" t="str">
        <f t="shared" ca="1" si="165"/>
        <v>'NEO GRP '!</v>
      </c>
      <c r="J1166">
        <f t="shared" ca="1" si="158"/>
        <v>0</v>
      </c>
      <c r="K1166">
        <f t="shared" ca="1" si="158"/>
        <v>0</v>
      </c>
      <c r="L1166">
        <f t="shared" ca="1" si="158"/>
        <v>0</v>
      </c>
      <c r="M1166">
        <f t="shared" ca="1" si="158"/>
        <v>0</v>
      </c>
      <c r="N1166">
        <f t="shared" ca="1" si="158"/>
        <v>0</v>
      </c>
      <c r="O1166" t="str">
        <f t="shared" ca="1" si="163"/>
        <v>d:Z</v>
      </c>
      <c r="P1166" t="str">
        <f t="shared" ca="1" si="164"/>
        <v>d9:Z9</v>
      </c>
    </row>
    <row r="1167" spans="1:16">
      <c r="A1167" t="str">
        <f t="shared" si="159"/>
        <v>11</v>
      </c>
      <c r="B1167" t="str">
        <f t="shared" ca="1" si="160"/>
        <v>GRP</v>
      </c>
      <c r="C1167" t="s">
        <v>368</v>
      </c>
      <c r="D1167" t="s">
        <v>1607</v>
      </c>
      <c r="E1167">
        <f t="shared" ca="1" si="161"/>
        <v>0</v>
      </c>
      <c r="H1167" t="str">
        <f t="shared" ca="1" si="162"/>
        <v>'NEO GRP '!</v>
      </c>
      <c r="I1167" t="str">
        <f t="shared" ca="1" si="165"/>
        <v>'NEO GRP '!</v>
      </c>
      <c r="J1167">
        <f t="shared" ca="1" si="158"/>
        <v>0</v>
      </c>
      <c r="K1167">
        <f t="shared" ca="1" si="158"/>
        <v>0</v>
      </c>
      <c r="L1167">
        <f t="shared" ca="1" si="158"/>
        <v>0</v>
      </c>
      <c r="M1167">
        <f t="shared" ca="1" si="158"/>
        <v>0</v>
      </c>
      <c r="N1167">
        <f t="shared" ca="1" si="158"/>
        <v>0</v>
      </c>
      <c r="O1167" t="str">
        <f t="shared" ca="1" si="163"/>
        <v>d:Z</v>
      </c>
      <c r="P1167" t="str">
        <f t="shared" ca="1" si="164"/>
        <v>d9:Z9</v>
      </c>
    </row>
    <row r="1168" spans="1:16">
      <c r="A1168" t="str">
        <f t="shared" si="159"/>
        <v>12</v>
      </c>
      <c r="B1168" t="str">
        <f t="shared" ca="1" si="160"/>
        <v>GRP</v>
      </c>
      <c r="C1168" t="s">
        <v>368</v>
      </c>
      <c r="D1168" t="s">
        <v>1608</v>
      </c>
      <c r="E1168">
        <f t="shared" ca="1" si="161"/>
        <v>0</v>
      </c>
      <c r="H1168" t="str">
        <f t="shared" ca="1" si="162"/>
        <v>'NEO GRP '!</v>
      </c>
      <c r="I1168" t="str">
        <f t="shared" ca="1" si="165"/>
        <v>'NEO GRP '!</v>
      </c>
      <c r="J1168">
        <f t="shared" ca="1" si="158"/>
        <v>0</v>
      </c>
      <c r="K1168">
        <f t="shared" ca="1" si="158"/>
        <v>0</v>
      </c>
      <c r="L1168">
        <f t="shared" ca="1" si="158"/>
        <v>0</v>
      </c>
      <c r="M1168">
        <f t="shared" ca="1" si="158"/>
        <v>0</v>
      </c>
      <c r="N1168">
        <f t="shared" ca="1" si="158"/>
        <v>0</v>
      </c>
      <c r="O1168" t="str">
        <f t="shared" ca="1" si="163"/>
        <v>d:Z</v>
      </c>
      <c r="P1168" t="str">
        <f t="shared" ca="1" si="164"/>
        <v>d9:Z9</v>
      </c>
    </row>
    <row r="1169" spans="1:16">
      <c r="A1169" t="str">
        <f t="shared" si="159"/>
        <v>13</v>
      </c>
      <c r="B1169" t="str">
        <f t="shared" ca="1" si="160"/>
        <v>GRP</v>
      </c>
      <c r="C1169" t="s">
        <v>368</v>
      </c>
      <c r="D1169" t="s">
        <v>1609</v>
      </c>
      <c r="E1169">
        <f t="shared" ca="1" si="161"/>
        <v>0</v>
      </c>
      <c r="H1169" t="str">
        <f t="shared" ca="1" si="162"/>
        <v>'NEO GRP '!</v>
      </c>
      <c r="I1169" t="str">
        <f t="shared" ca="1" si="165"/>
        <v>'NEO GRP '!</v>
      </c>
      <c r="J1169">
        <f t="shared" ca="1" si="158"/>
        <v>0</v>
      </c>
      <c r="K1169">
        <f t="shared" ca="1" si="158"/>
        <v>0</v>
      </c>
      <c r="L1169">
        <f t="shared" ca="1" si="158"/>
        <v>0</v>
      </c>
      <c r="M1169">
        <f t="shared" ca="1" si="158"/>
        <v>0</v>
      </c>
      <c r="N1169">
        <f t="shared" ca="1" si="158"/>
        <v>0</v>
      </c>
      <c r="O1169" t="str">
        <f t="shared" ca="1" si="163"/>
        <v>d:Z</v>
      </c>
      <c r="P1169" t="str">
        <f t="shared" ca="1" si="164"/>
        <v>d9:Z9</v>
      </c>
    </row>
    <row r="1170" spans="1:16">
      <c r="A1170" t="str">
        <f t="shared" si="159"/>
        <v>100</v>
      </c>
      <c r="B1170" t="str">
        <f t="shared" ca="1" si="160"/>
        <v>GRP</v>
      </c>
      <c r="C1170" t="s">
        <v>368</v>
      </c>
      <c r="D1170" t="s">
        <v>1610</v>
      </c>
      <c r="E1170">
        <f t="shared" ca="1" si="161"/>
        <v>0</v>
      </c>
      <c r="H1170" t="str">
        <f t="shared" ca="1" si="162"/>
        <v>'NEO GRP '!</v>
      </c>
      <c r="I1170" t="str">
        <f t="shared" ca="1" si="165"/>
        <v>'NEO GRP '!</v>
      </c>
      <c r="J1170">
        <f t="shared" ca="1" si="158"/>
        <v>0</v>
      </c>
      <c r="K1170">
        <f t="shared" ca="1" si="158"/>
        <v>0</v>
      </c>
      <c r="L1170">
        <f t="shared" ca="1" si="158"/>
        <v>0</v>
      </c>
      <c r="M1170">
        <f t="shared" ca="1" si="158"/>
        <v>0</v>
      </c>
      <c r="N1170">
        <f t="shared" ca="1" si="158"/>
        <v>0</v>
      </c>
      <c r="O1170" t="str">
        <f t="shared" ca="1" si="163"/>
        <v>d:Z</v>
      </c>
      <c r="P1170" t="str">
        <f t="shared" ca="1" si="164"/>
        <v>d9:Z9</v>
      </c>
    </row>
    <row r="1171" spans="1:16">
      <c r="A1171" t="str">
        <f t="shared" si="159"/>
        <v>99</v>
      </c>
      <c r="B1171" t="str">
        <f t="shared" ca="1" si="160"/>
        <v>GRP</v>
      </c>
      <c r="C1171" t="s">
        <v>368</v>
      </c>
      <c r="D1171" t="s">
        <v>1611</v>
      </c>
      <c r="E1171">
        <f t="shared" ca="1" si="161"/>
        <v>0</v>
      </c>
      <c r="H1171" t="str">
        <f t="shared" ca="1" si="162"/>
        <v>'NEO GRP '!</v>
      </c>
      <c r="I1171" t="str">
        <f t="shared" ca="1" si="165"/>
        <v>'NEO GRP '!</v>
      </c>
      <c r="J1171">
        <f t="shared" ca="1" si="158"/>
        <v>0</v>
      </c>
      <c r="K1171">
        <f t="shared" ca="1" si="158"/>
        <v>0</v>
      </c>
      <c r="L1171">
        <f t="shared" ca="1" si="158"/>
        <v>0</v>
      </c>
      <c r="M1171">
        <f t="shared" ca="1" si="158"/>
        <v>0</v>
      </c>
      <c r="N1171">
        <f t="shared" ca="1" si="158"/>
        <v>0</v>
      </c>
      <c r="O1171" t="str">
        <f t="shared" ca="1" si="163"/>
        <v>d:Z</v>
      </c>
      <c r="P1171" t="str">
        <f t="shared" ca="1" si="164"/>
        <v>d9:Z9</v>
      </c>
    </row>
    <row r="1172" spans="1:16">
      <c r="A1172" t="str">
        <f t="shared" si="159"/>
        <v>01</v>
      </c>
      <c r="B1172" t="str">
        <f t="shared" ca="1" si="160"/>
        <v>GRP</v>
      </c>
      <c r="C1172" t="s">
        <v>362</v>
      </c>
      <c r="D1172" t="s">
        <v>1612</v>
      </c>
      <c r="E1172">
        <f t="shared" ca="1" si="161"/>
        <v>0</v>
      </c>
      <c r="H1172" t="str">
        <f t="shared" ca="1" si="162"/>
        <v>'NEO GRP '!</v>
      </c>
      <c r="I1172" t="str">
        <f t="shared" ca="1" si="165"/>
        <v>'NEO GRP '!</v>
      </c>
      <c r="J1172">
        <f t="shared" ca="1" si="158"/>
        <v>0</v>
      </c>
      <c r="K1172">
        <f t="shared" ca="1" si="158"/>
        <v>0</v>
      </c>
      <c r="L1172">
        <f t="shared" ca="1" si="158"/>
        <v>0</v>
      </c>
      <c r="M1172">
        <f t="shared" ca="1" si="158"/>
        <v>0</v>
      </c>
      <c r="N1172">
        <f t="shared" ca="1" si="158"/>
        <v>0</v>
      </c>
      <c r="O1172" t="str">
        <f t="shared" ca="1" si="163"/>
        <v>d:Z</v>
      </c>
      <c r="P1172" t="str">
        <f t="shared" ca="1" si="164"/>
        <v>d9:Z9</v>
      </c>
    </row>
    <row r="1173" spans="1:16">
      <c r="A1173" t="str">
        <f t="shared" si="159"/>
        <v>02</v>
      </c>
      <c r="B1173" t="str">
        <f t="shared" ca="1" si="160"/>
        <v>GRP</v>
      </c>
      <c r="C1173" t="s">
        <v>362</v>
      </c>
      <c r="D1173" t="s">
        <v>1613</v>
      </c>
      <c r="E1173">
        <f t="shared" ca="1" si="161"/>
        <v>0</v>
      </c>
      <c r="H1173" t="str">
        <f t="shared" ca="1" si="162"/>
        <v>'NEO GRP '!</v>
      </c>
      <c r="I1173" t="str">
        <f t="shared" ca="1" si="165"/>
        <v>'NEO GRP '!</v>
      </c>
      <c r="J1173">
        <f t="shared" ca="1" si="158"/>
        <v>0</v>
      </c>
      <c r="K1173">
        <f t="shared" ca="1" si="158"/>
        <v>0</v>
      </c>
      <c r="L1173">
        <f t="shared" ca="1" si="158"/>
        <v>0</v>
      </c>
      <c r="M1173">
        <f t="shared" ca="1" si="158"/>
        <v>0</v>
      </c>
      <c r="N1173">
        <f t="shared" ca="1" si="158"/>
        <v>0</v>
      </c>
      <c r="O1173" t="str">
        <f t="shared" ca="1" si="163"/>
        <v>d:Z</v>
      </c>
      <c r="P1173" t="str">
        <f t="shared" ca="1" si="164"/>
        <v>d9:Z9</v>
      </c>
    </row>
    <row r="1174" spans="1:16">
      <c r="A1174" t="str">
        <f t="shared" si="159"/>
        <v>03</v>
      </c>
      <c r="B1174" t="str">
        <f t="shared" ca="1" si="160"/>
        <v>GRP</v>
      </c>
      <c r="C1174" t="s">
        <v>362</v>
      </c>
      <c r="D1174" t="s">
        <v>1614</v>
      </c>
      <c r="E1174">
        <f t="shared" ca="1" si="161"/>
        <v>0</v>
      </c>
      <c r="H1174" t="str">
        <f t="shared" ca="1" si="162"/>
        <v>'NEO GRP '!</v>
      </c>
      <c r="I1174" t="str">
        <f t="shared" ca="1" si="165"/>
        <v>'NEO GRP '!</v>
      </c>
      <c r="J1174">
        <f t="shared" ca="1" si="158"/>
        <v>0</v>
      </c>
      <c r="K1174">
        <f t="shared" ca="1" si="158"/>
        <v>0</v>
      </c>
      <c r="L1174">
        <f t="shared" ca="1" si="158"/>
        <v>0</v>
      </c>
      <c r="M1174">
        <f t="shared" ca="1" si="158"/>
        <v>0</v>
      </c>
      <c r="N1174">
        <f t="shared" ca="1" si="158"/>
        <v>0</v>
      </c>
      <c r="O1174" t="str">
        <f t="shared" ca="1" si="163"/>
        <v>d:Z</v>
      </c>
      <c r="P1174" t="str">
        <f t="shared" ca="1" si="164"/>
        <v>d9:Z9</v>
      </c>
    </row>
    <row r="1175" spans="1:16">
      <c r="A1175" t="str">
        <f t="shared" si="159"/>
        <v>04</v>
      </c>
      <c r="B1175" t="str">
        <f t="shared" ca="1" si="160"/>
        <v>GRP</v>
      </c>
      <c r="C1175" t="s">
        <v>362</v>
      </c>
      <c r="D1175" t="s">
        <v>1615</v>
      </c>
      <c r="E1175">
        <f t="shared" ca="1" si="161"/>
        <v>0</v>
      </c>
      <c r="H1175" t="str">
        <f t="shared" ca="1" si="162"/>
        <v>'NEO GRP '!</v>
      </c>
      <c r="I1175" t="str">
        <f t="shared" ca="1" si="165"/>
        <v>'NEO GRP '!</v>
      </c>
      <c r="J1175">
        <f t="shared" ca="1" si="158"/>
        <v>0</v>
      </c>
      <c r="K1175">
        <f t="shared" ca="1" si="158"/>
        <v>0</v>
      </c>
      <c r="L1175">
        <f t="shared" ca="1" si="158"/>
        <v>0</v>
      </c>
      <c r="M1175">
        <f t="shared" ca="1" si="158"/>
        <v>0</v>
      </c>
      <c r="N1175">
        <f t="shared" ca="1" si="158"/>
        <v>0</v>
      </c>
      <c r="O1175" t="str">
        <f t="shared" ca="1" si="163"/>
        <v>d:Z</v>
      </c>
      <c r="P1175" t="str">
        <f t="shared" ca="1" si="164"/>
        <v>d9:Z9</v>
      </c>
    </row>
    <row r="1176" spans="1:16">
      <c r="A1176" t="str">
        <f t="shared" si="159"/>
        <v>05</v>
      </c>
      <c r="B1176" t="str">
        <f t="shared" ca="1" si="160"/>
        <v>GRP</v>
      </c>
      <c r="C1176" t="s">
        <v>362</v>
      </c>
      <c r="D1176" t="s">
        <v>1616</v>
      </c>
      <c r="E1176">
        <f t="shared" ca="1" si="161"/>
        <v>0</v>
      </c>
      <c r="H1176" t="str">
        <f t="shared" ca="1" si="162"/>
        <v>'NEO GRP '!</v>
      </c>
      <c r="I1176" t="str">
        <f t="shared" ca="1" si="165"/>
        <v>'NEO GRP '!</v>
      </c>
      <c r="J1176">
        <f t="shared" ca="1" si="158"/>
        <v>0</v>
      </c>
      <c r="K1176">
        <f t="shared" ca="1" si="158"/>
        <v>0</v>
      </c>
      <c r="L1176">
        <f t="shared" ca="1" si="158"/>
        <v>0</v>
      </c>
      <c r="M1176">
        <f t="shared" ca="1" si="158"/>
        <v>0</v>
      </c>
      <c r="N1176">
        <f t="shared" ca="1" si="158"/>
        <v>0</v>
      </c>
      <c r="O1176" t="str">
        <f t="shared" ca="1" si="163"/>
        <v>d:Z</v>
      </c>
      <c r="P1176" t="str">
        <f t="shared" ca="1" si="164"/>
        <v>d9:Z9</v>
      </c>
    </row>
    <row r="1177" spans="1:16">
      <c r="A1177" t="str">
        <f t="shared" si="159"/>
        <v>06</v>
      </c>
      <c r="B1177" t="str">
        <f t="shared" ca="1" si="160"/>
        <v>GRP</v>
      </c>
      <c r="C1177" t="s">
        <v>362</v>
      </c>
      <c r="D1177" t="s">
        <v>1617</v>
      </c>
      <c r="E1177">
        <f t="shared" ca="1" si="161"/>
        <v>0</v>
      </c>
      <c r="H1177" t="str">
        <f t="shared" ca="1" si="162"/>
        <v>'NEO GRP '!</v>
      </c>
      <c r="I1177" t="str">
        <f t="shared" ca="1" si="165"/>
        <v>'NEO GRP '!</v>
      </c>
      <c r="J1177">
        <f t="shared" ca="1" si="158"/>
        <v>0</v>
      </c>
      <c r="K1177">
        <f t="shared" ca="1" si="158"/>
        <v>0</v>
      </c>
      <c r="L1177">
        <f t="shared" ca="1" si="158"/>
        <v>0</v>
      </c>
      <c r="M1177">
        <f t="shared" ca="1" si="158"/>
        <v>0</v>
      </c>
      <c r="N1177">
        <f t="shared" ca="1" si="158"/>
        <v>0</v>
      </c>
      <c r="O1177" t="str">
        <f t="shared" ca="1" si="163"/>
        <v>d:Z</v>
      </c>
      <c r="P1177" t="str">
        <f t="shared" ca="1" si="164"/>
        <v>d9:Z9</v>
      </c>
    </row>
    <row r="1178" spans="1:16">
      <c r="A1178" t="str">
        <f t="shared" si="159"/>
        <v>07</v>
      </c>
      <c r="B1178" t="str">
        <f t="shared" ca="1" si="160"/>
        <v>GRP</v>
      </c>
      <c r="C1178" t="s">
        <v>362</v>
      </c>
      <c r="D1178" t="s">
        <v>1618</v>
      </c>
      <c r="E1178">
        <f t="shared" ca="1" si="161"/>
        <v>0</v>
      </c>
      <c r="H1178" t="str">
        <f t="shared" ca="1" si="162"/>
        <v>'NEO GRP '!</v>
      </c>
      <c r="I1178" t="str">
        <f t="shared" ca="1" si="165"/>
        <v>'NEO GRP '!</v>
      </c>
      <c r="J1178">
        <f t="shared" ca="1" si="158"/>
        <v>0</v>
      </c>
      <c r="K1178">
        <f t="shared" ca="1" si="158"/>
        <v>0</v>
      </c>
      <c r="L1178">
        <f t="shared" ca="1" si="158"/>
        <v>0</v>
      </c>
      <c r="M1178">
        <f t="shared" ca="1" si="158"/>
        <v>0</v>
      </c>
      <c r="N1178">
        <f t="shared" ca="1" si="158"/>
        <v>0</v>
      </c>
      <c r="O1178" t="str">
        <f t="shared" ca="1" si="163"/>
        <v>d:Z</v>
      </c>
      <c r="P1178" t="str">
        <f t="shared" ca="1" si="164"/>
        <v>d9:Z9</v>
      </c>
    </row>
    <row r="1179" spans="1:16">
      <c r="A1179" t="str">
        <f t="shared" si="159"/>
        <v>08</v>
      </c>
      <c r="B1179" t="str">
        <f t="shared" ca="1" si="160"/>
        <v>GRP</v>
      </c>
      <c r="C1179" t="s">
        <v>362</v>
      </c>
      <c r="D1179" t="s">
        <v>1619</v>
      </c>
      <c r="E1179">
        <f t="shared" ca="1" si="161"/>
        <v>0</v>
      </c>
      <c r="H1179" t="str">
        <f t="shared" ca="1" si="162"/>
        <v>'NEO GRP '!</v>
      </c>
      <c r="I1179" t="str">
        <f t="shared" ca="1" si="165"/>
        <v>'NEO GRP '!</v>
      </c>
      <c r="J1179">
        <f t="shared" ca="1" si="158"/>
        <v>0</v>
      </c>
      <c r="K1179">
        <f t="shared" ca="1" si="158"/>
        <v>0</v>
      </c>
      <c r="L1179">
        <f t="shared" ca="1" si="158"/>
        <v>0</v>
      </c>
      <c r="M1179">
        <f t="shared" ca="1" si="158"/>
        <v>0</v>
      </c>
      <c r="N1179">
        <f t="shared" ca="1" si="158"/>
        <v>0</v>
      </c>
      <c r="O1179" t="str">
        <f t="shared" ca="1" si="163"/>
        <v>d:Z</v>
      </c>
      <c r="P1179" t="str">
        <f t="shared" ca="1" si="164"/>
        <v>d9:Z9</v>
      </c>
    </row>
    <row r="1180" spans="1:16">
      <c r="A1180" t="str">
        <f t="shared" si="159"/>
        <v>09</v>
      </c>
      <c r="B1180" t="str">
        <f t="shared" ca="1" si="160"/>
        <v>GRP</v>
      </c>
      <c r="C1180" t="s">
        <v>362</v>
      </c>
      <c r="D1180" t="s">
        <v>1620</v>
      </c>
      <c r="E1180">
        <f t="shared" ca="1" si="161"/>
        <v>0</v>
      </c>
      <c r="H1180" t="str">
        <f t="shared" ca="1" si="162"/>
        <v>'NEO GRP '!</v>
      </c>
      <c r="I1180" t="str">
        <f t="shared" ca="1" si="165"/>
        <v>'NEO GRP '!</v>
      </c>
      <c r="J1180">
        <f t="shared" ca="1" si="158"/>
        <v>0</v>
      </c>
      <c r="K1180">
        <f t="shared" ca="1" si="158"/>
        <v>0</v>
      </c>
      <c r="L1180">
        <f t="shared" ca="1" si="158"/>
        <v>0</v>
      </c>
      <c r="M1180">
        <f t="shared" ca="1" si="158"/>
        <v>0</v>
      </c>
      <c r="N1180">
        <f t="shared" ca="1" si="158"/>
        <v>0</v>
      </c>
      <c r="O1180" t="str">
        <f t="shared" ca="1" si="163"/>
        <v>d:Z</v>
      </c>
      <c r="P1180" t="str">
        <f t="shared" ca="1" si="164"/>
        <v>d9:Z9</v>
      </c>
    </row>
    <row r="1181" spans="1:16">
      <c r="A1181" t="str">
        <f t="shared" si="159"/>
        <v>10</v>
      </c>
      <c r="B1181" t="str">
        <f t="shared" ca="1" si="160"/>
        <v>GRP</v>
      </c>
      <c r="C1181" t="s">
        <v>362</v>
      </c>
      <c r="D1181" t="s">
        <v>1621</v>
      </c>
      <c r="E1181">
        <f t="shared" ca="1" si="161"/>
        <v>0</v>
      </c>
      <c r="H1181" t="str">
        <f t="shared" ca="1" si="162"/>
        <v>'NEO GRP '!</v>
      </c>
      <c r="I1181" t="str">
        <f t="shared" ca="1" si="165"/>
        <v>'NEO GRP '!</v>
      </c>
      <c r="J1181">
        <f t="shared" ca="1" si="158"/>
        <v>0</v>
      </c>
      <c r="K1181">
        <f t="shared" ca="1" si="158"/>
        <v>0</v>
      </c>
      <c r="L1181">
        <f t="shared" ca="1" si="158"/>
        <v>0</v>
      </c>
      <c r="M1181">
        <f t="shared" ca="1" si="158"/>
        <v>0</v>
      </c>
      <c r="N1181">
        <f t="shared" ca="1" si="158"/>
        <v>0</v>
      </c>
      <c r="O1181" t="str">
        <f t="shared" ca="1" si="163"/>
        <v>d:Z</v>
      </c>
      <c r="P1181" t="str">
        <f t="shared" ca="1" si="164"/>
        <v>d9:Z9</v>
      </c>
    </row>
    <row r="1182" spans="1:16">
      <c r="A1182" t="str">
        <f t="shared" si="159"/>
        <v>11</v>
      </c>
      <c r="B1182" t="str">
        <f t="shared" ca="1" si="160"/>
        <v>GRP</v>
      </c>
      <c r="C1182" t="s">
        <v>362</v>
      </c>
      <c r="D1182" t="s">
        <v>1622</v>
      </c>
      <c r="E1182">
        <f t="shared" ca="1" si="161"/>
        <v>0</v>
      </c>
      <c r="H1182" t="str">
        <f t="shared" ca="1" si="162"/>
        <v>'NEO GRP '!</v>
      </c>
      <c r="I1182" t="str">
        <f t="shared" ca="1" si="165"/>
        <v>'NEO GRP '!</v>
      </c>
      <c r="J1182">
        <f t="shared" ca="1" si="158"/>
        <v>0</v>
      </c>
      <c r="K1182">
        <f t="shared" ca="1" si="158"/>
        <v>0</v>
      </c>
      <c r="L1182">
        <f t="shared" ca="1" si="158"/>
        <v>0</v>
      </c>
      <c r="M1182">
        <f t="shared" ca="1" si="158"/>
        <v>0</v>
      </c>
      <c r="N1182">
        <f t="shared" ca="1" si="158"/>
        <v>0</v>
      </c>
      <c r="O1182" t="str">
        <f t="shared" ca="1" si="163"/>
        <v>d:Z</v>
      </c>
      <c r="P1182" t="str">
        <f t="shared" ca="1" si="164"/>
        <v>d9:Z9</v>
      </c>
    </row>
    <row r="1183" spans="1:16">
      <c r="A1183" t="str">
        <f t="shared" si="159"/>
        <v>12</v>
      </c>
      <c r="B1183" t="str">
        <f t="shared" ca="1" si="160"/>
        <v>GRP</v>
      </c>
      <c r="C1183" t="s">
        <v>362</v>
      </c>
      <c r="D1183" t="s">
        <v>1623</v>
      </c>
      <c r="E1183">
        <f t="shared" ca="1" si="161"/>
        <v>0</v>
      </c>
      <c r="H1183" t="str">
        <f t="shared" ca="1" si="162"/>
        <v>'NEO GRP '!</v>
      </c>
      <c r="I1183" t="str">
        <f t="shared" ca="1" si="165"/>
        <v>'NEO GRP '!</v>
      </c>
      <c r="J1183">
        <f t="shared" ca="1" si="158"/>
        <v>0</v>
      </c>
      <c r="K1183">
        <f t="shared" ca="1" si="158"/>
        <v>0</v>
      </c>
      <c r="L1183">
        <f t="shared" ca="1" si="158"/>
        <v>0</v>
      </c>
      <c r="M1183">
        <f t="shared" ca="1" si="158"/>
        <v>0</v>
      </c>
      <c r="N1183">
        <f t="shared" ca="1" si="158"/>
        <v>0</v>
      </c>
      <c r="O1183" t="str">
        <f t="shared" ca="1" si="163"/>
        <v>d:Z</v>
      </c>
      <c r="P1183" t="str">
        <f t="shared" ca="1" si="164"/>
        <v>d9:Z9</v>
      </c>
    </row>
    <row r="1184" spans="1:16">
      <c r="A1184" t="str">
        <f t="shared" si="159"/>
        <v>13</v>
      </c>
      <c r="B1184" t="str">
        <f t="shared" ca="1" si="160"/>
        <v>GRP</v>
      </c>
      <c r="C1184" t="s">
        <v>362</v>
      </c>
      <c r="D1184" t="s">
        <v>1624</v>
      </c>
      <c r="E1184">
        <f t="shared" ca="1" si="161"/>
        <v>0</v>
      </c>
      <c r="H1184" t="str">
        <f t="shared" ca="1" si="162"/>
        <v>'NEO GRP '!</v>
      </c>
      <c r="I1184" t="str">
        <f t="shared" ca="1" si="165"/>
        <v>'NEO GRP '!</v>
      </c>
      <c r="J1184">
        <f t="shared" ca="1" si="158"/>
        <v>0</v>
      </c>
      <c r="K1184">
        <f t="shared" ca="1" si="158"/>
        <v>0</v>
      </c>
      <c r="L1184">
        <f t="shared" ca="1" si="158"/>
        <v>0</v>
      </c>
      <c r="M1184">
        <f t="shared" ca="1" si="158"/>
        <v>0</v>
      </c>
      <c r="N1184">
        <f t="shared" ca="1" si="158"/>
        <v>0</v>
      </c>
      <c r="O1184" t="str">
        <f t="shared" ca="1" si="163"/>
        <v>d:Z</v>
      </c>
      <c r="P1184" t="str">
        <f t="shared" ca="1" si="164"/>
        <v>d9:Z9</v>
      </c>
    </row>
    <row r="1185" spans="1:16">
      <c r="A1185" t="str">
        <f t="shared" si="159"/>
        <v>100</v>
      </c>
      <c r="B1185" t="str">
        <f t="shared" ca="1" si="160"/>
        <v>GRP</v>
      </c>
      <c r="C1185" t="s">
        <v>362</v>
      </c>
      <c r="D1185" t="s">
        <v>1625</v>
      </c>
      <c r="E1185">
        <f t="shared" ca="1" si="161"/>
        <v>0</v>
      </c>
      <c r="H1185" t="str">
        <f t="shared" ca="1" si="162"/>
        <v>'NEO GRP '!</v>
      </c>
      <c r="I1185" t="str">
        <f t="shared" ca="1" si="165"/>
        <v>'NEO GRP '!</v>
      </c>
      <c r="J1185">
        <f t="shared" ca="1" si="158"/>
        <v>0</v>
      </c>
      <c r="K1185">
        <f t="shared" ca="1" si="158"/>
        <v>0</v>
      </c>
      <c r="L1185">
        <f t="shared" ca="1" si="158"/>
        <v>0</v>
      </c>
      <c r="M1185">
        <f t="shared" ca="1" si="158"/>
        <v>0</v>
      </c>
      <c r="N1185">
        <f t="shared" ca="1" si="158"/>
        <v>0</v>
      </c>
      <c r="O1185" t="str">
        <f t="shared" ca="1" si="163"/>
        <v>d:Z</v>
      </c>
      <c r="P1185" t="str">
        <f t="shared" ca="1" si="164"/>
        <v>d9:Z9</v>
      </c>
    </row>
    <row r="1186" spans="1:16">
      <c r="A1186" t="str">
        <f t="shared" si="159"/>
        <v>99</v>
      </c>
      <c r="B1186" t="str">
        <f t="shared" ca="1" si="160"/>
        <v>GRP</v>
      </c>
      <c r="C1186" t="s">
        <v>362</v>
      </c>
      <c r="D1186" t="s">
        <v>1626</v>
      </c>
      <c r="E1186">
        <f t="shared" ca="1" si="161"/>
        <v>0</v>
      </c>
      <c r="H1186" t="str">
        <f t="shared" ca="1" si="162"/>
        <v>'NEO GRP '!</v>
      </c>
      <c r="I1186" t="str">
        <f t="shared" ca="1" si="165"/>
        <v>'NEO GRP '!</v>
      </c>
      <c r="J1186">
        <f t="shared" ca="1" si="158"/>
        <v>0</v>
      </c>
      <c r="K1186">
        <f t="shared" ca="1" si="158"/>
        <v>0</v>
      </c>
      <c r="L1186">
        <f t="shared" ca="1" si="158"/>
        <v>0</v>
      </c>
      <c r="M1186">
        <f t="shared" ca="1" si="158"/>
        <v>0</v>
      </c>
      <c r="N1186">
        <f t="shared" ca="1" si="158"/>
        <v>0</v>
      </c>
      <c r="O1186" t="str">
        <f t="shared" ca="1" si="163"/>
        <v>d:Z</v>
      </c>
      <c r="P1186" t="str">
        <f t="shared" ca="1" si="164"/>
        <v>d9:Z9</v>
      </c>
    </row>
    <row r="1187" spans="1:16">
      <c r="A1187" t="str">
        <f t="shared" si="159"/>
        <v>01</v>
      </c>
      <c r="B1187" t="str">
        <f t="shared" ca="1" si="160"/>
        <v>GRP</v>
      </c>
      <c r="C1187" t="s">
        <v>360</v>
      </c>
      <c r="D1187" t="s">
        <v>1627</v>
      </c>
      <c r="E1187">
        <f t="shared" ca="1" si="161"/>
        <v>0</v>
      </c>
      <c r="H1187" t="str">
        <f t="shared" ca="1" si="162"/>
        <v>'NEO GRP '!</v>
      </c>
      <c r="I1187" t="str">
        <f t="shared" ca="1" si="165"/>
        <v>'NEO GRP '!</v>
      </c>
      <c r="J1187">
        <f t="shared" ca="1" si="158"/>
        <v>0</v>
      </c>
      <c r="K1187">
        <f t="shared" ca="1" si="158"/>
        <v>0</v>
      </c>
      <c r="L1187">
        <f t="shared" ca="1" si="158"/>
        <v>0</v>
      </c>
      <c r="M1187">
        <f t="shared" ca="1" si="158"/>
        <v>0</v>
      </c>
      <c r="N1187">
        <f t="shared" ca="1" si="158"/>
        <v>0</v>
      </c>
      <c r="O1187" t="str">
        <f t="shared" ca="1" si="163"/>
        <v>d:Z</v>
      </c>
      <c r="P1187" t="str">
        <f t="shared" ca="1" si="164"/>
        <v>d9:Z9</v>
      </c>
    </row>
    <row r="1188" spans="1:16">
      <c r="A1188" t="str">
        <f t="shared" si="159"/>
        <v>02</v>
      </c>
      <c r="B1188" t="str">
        <f t="shared" ca="1" si="160"/>
        <v>GRP</v>
      </c>
      <c r="C1188" t="s">
        <v>360</v>
      </c>
      <c r="D1188" t="s">
        <v>1628</v>
      </c>
      <c r="E1188">
        <f t="shared" ca="1" si="161"/>
        <v>0</v>
      </c>
      <c r="H1188" t="str">
        <f t="shared" ca="1" si="162"/>
        <v>'NEO GRP '!</v>
      </c>
      <c r="I1188" t="str">
        <f t="shared" ca="1" si="165"/>
        <v>'NEO GRP '!</v>
      </c>
      <c r="J1188">
        <f t="shared" ca="1" si="158"/>
        <v>0</v>
      </c>
      <c r="K1188">
        <f t="shared" ca="1" si="158"/>
        <v>0</v>
      </c>
      <c r="L1188">
        <f t="shared" ca="1" si="158"/>
        <v>0</v>
      </c>
      <c r="M1188">
        <f t="shared" ca="1" si="158"/>
        <v>0</v>
      </c>
      <c r="N1188">
        <f t="shared" ca="1" si="158"/>
        <v>0</v>
      </c>
      <c r="O1188" t="str">
        <f t="shared" ca="1" si="163"/>
        <v>d:Z</v>
      </c>
      <c r="P1188" t="str">
        <f t="shared" ca="1" si="164"/>
        <v>d9:Z9</v>
      </c>
    </row>
    <row r="1189" spans="1:16">
      <c r="A1189" t="str">
        <f t="shared" si="159"/>
        <v>03</v>
      </c>
      <c r="B1189" t="str">
        <f t="shared" ca="1" si="160"/>
        <v>GRP</v>
      </c>
      <c r="C1189" t="s">
        <v>360</v>
      </c>
      <c r="D1189" t="s">
        <v>1629</v>
      </c>
      <c r="E1189">
        <f t="shared" ca="1" si="161"/>
        <v>0</v>
      </c>
      <c r="H1189" t="str">
        <f t="shared" ca="1" si="162"/>
        <v>'NEO GRP '!</v>
      </c>
      <c r="I1189" t="str">
        <f t="shared" ca="1" si="165"/>
        <v>'NEO GRP '!</v>
      </c>
      <c r="J1189">
        <f t="shared" ca="1" si="158"/>
        <v>0</v>
      </c>
      <c r="K1189">
        <f t="shared" ca="1" si="158"/>
        <v>0</v>
      </c>
      <c r="L1189">
        <f t="shared" ca="1" si="158"/>
        <v>0</v>
      </c>
      <c r="M1189">
        <f t="shared" ca="1" si="158"/>
        <v>0</v>
      </c>
      <c r="N1189">
        <f t="shared" ca="1" si="158"/>
        <v>0</v>
      </c>
      <c r="O1189" t="str">
        <f t="shared" ca="1" si="163"/>
        <v>d:Z</v>
      </c>
      <c r="P1189" t="str">
        <f t="shared" ca="1" si="164"/>
        <v>d9:Z9</v>
      </c>
    </row>
    <row r="1190" spans="1:16">
      <c r="A1190" t="str">
        <f t="shared" si="159"/>
        <v>04</v>
      </c>
      <c r="B1190" t="str">
        <f t="shared" ca="1" si="160"/>
        <v>GRP</v>
      </c>
      <c r="C1190" t="s">
        <v>360</v>
      </c>
      <c r="D1190" t="s">
        <v>1630</v>
      </c>
      <c r="E1190">
        <f t="shared" ca="1" si="161"/>
        <v>0</v>
      </c>
      <c r="H1190" t="str">
        <f t="shared" ca="1" si="162"/>
        <v>'NEO GRP '!</v>
      </c>
      <c r="I1190" t="str">
        <f t="shared" ca="1" si="165"/>
        <v>'NEO GRP '!</v>
      </c>
      <c r="J1190">
        <f t="shared" ca="1" si="158"/>
        <v>0</v>
      </c>
      <c r="K1190">
        <f t="shared" ca="1" si="158"/>
        <v>0</v>
      </c>
      <c r="L1190">
        <f t="shared" ca="1" si="158"/>
        <v>0</v>
      </c>
      <c r="M1190">
        <f t="shared" ca="1" si="158"/>
        <v>0</v>
      </c>
      <c r="N1190">
        <f t="shared" ca="1" si="158"/>
        <v>0</v>
      </c>
      <c r="O1190" t="str">
        <f t="shared" ca="1" si="163"/>
        <v>d:Z</v>
      </c>
      <c r="P1190" t="str">
        <f t="shared" ca="1" si="164"/>
        <v>d9:Z9</v>
      </c>
    </row>
    <row r="1191" spans="1:16">
      <c r="A1191" t="str">
        <f t="shared" si="159"/>
        <v>05</v>
      </c>
      <c r="B1191" t="str">
        <f t="shared" ca="1" si="160"/>
        <v>GRP</v>
      </c>
      <c r="C1191" t="s">
        <v>360</v>
      </c>
      <c r="D1191" t="s">
        <v>1631</v>
      </c>
      <c r="E1191">
        <f t="shared" ca="1" si="161"/>
        <v>0</v>
      </c>
      <c r="H1191" t="str">
        <f t="shared" ca="1" si="162"/>
        <v>'NEO GRP '!</v>
      </c>
      <c r="I1191" t="str">
        <f t="shared" ca="1" si="165"/>
        <v>'NEO GRP '!</v>
      </c>
      <c r="J1191">
        <f t="shared" ca="1" si="158"/>
        <v>0</v>
      </c>
      <c r="K1191">
        <f t="shared" ca="1" si="158"/>
        <v>0</v>
      </c>
      <c r="L1191">
        <f t="shared" ca="1" si="158"/>
        <v>0</v>
      </c>
      <c r="M1191">
        <f t="shared" ca="1" si="158"/>
        <v>0</v>
      </c>
      <c r="N1191">
        <f t="shared" ca="1" si="158"/>
        <v>0</v>
      </c>
      <c r="O1191" t="str">
        <f t="shared" ca="1" si="163"/>
        <v>d:Z</v>
      </c>
      <c r="P1191" t="str">
        <f t="shared" ca="1" si="164"/>
        <v>d9:Z9</v>
      </c>
    </row>
    <row r="1192" spans="1:16">
      <c r="A1192" t="str">
        <f t="shared" si="159"/>
        <v>06</v>
      </c>
      <c r="B1192" t="str">
        <f t="shared" ca="1" si="160"/>
        <v>GRP</v>
      </c>
      <c r="C1192" t="s">
        <v>360</v>
      </c>
      <c r="D1192" t="s">
        <v>1632</v>
      </c>
      <c r="E1192">
        <f t="shared" ca="1" si="161"/>
        <v>0</v>
      </c>
      <c r="H1192" t="str">
        <f t="shared" ca="1" si="162"/>
        <v>'NEO GRP '!</v>
      </c>
      <c r="I1192" t="str">
        <f t="shared" ca="1" si="165"/>
        <v>'NEO GRP '!</v>
      </c>
      <c r="J1192">
        <f t="shared" ca="1" si="158"/>
        <v>0</v>
      </c>
      <c r="K1192">
        <f t="shared" ca="1" si="158"/>
        <v>0</v>
      </c>
      <c r="L1192">
        <f t="shared" ca="1" si="158"/>
        <v>0</v>
      </c>
      <c r="M1192">
        <f t="shared" ca="1" si="158"/>
        <v>0</v>
      </c>
      <c r="N1192">
        <f t="shared" ca="1" si="158"/>
        <v>0</v>
      </c>
      <c r="O1192" t="str">
        <f t="shared" ca="1" si="163"/>
        <v>d:Z</v>
      </c>
      <c r="P1192" t="str">
        <f t="shared" ca="1" si="164"/>
        <v>d9:Z9</v>
      </c>
    </row>
    <row r="1193" spans="1:16">
      <c r="A1193" t="str">
        <f t="shared" si="159"/>
        <v>07</v>
      </c>
      <c r="B1193" t="str">
        <f t="shared" ca="1" si="160"/>
        <v>GRP</v>
      </c>
      <c r="C1193" t="s">
        <v>360</v>
      </c>
      <c r="D1193" t="s">
        <v>1633</v>
      </c>
      <c r="E1193">
        <f t="shared" ca="1" si="161"/>
        <v>0</v>
      </c>
      <c r="H1193" t="str">
        <f t="shared" ca="1" si="162"/>
        <v>'NEO GRP '!</v>
      </c>
      <c r="I1193" t="str">
        <f t="shared" ca="1" si="165"/>
        <v>'NEO GRP '!</v>
      </c>
      <c r="J1193">
        <f t="shared" ca="1" si="158"/>
        <v>0</v>
      </c>
      <c r="K1193">
        <f t="shared" ca="1" si="158"/>
        <v>0</v>
      </c>
      <c r="L1193">
        <f t="shared" ca="1" si="158"/>
        <v>0</v>
      </c>
      <c r="M1193">
        <f t="shared" ca="1" si="158"/>
        <v>0</v>
      </c>
      <c r="N1193">
        <f t="shared" ca="1" si="158"/>
        <v>0</v>
      </c>
      <c r="O1193" t="str">
        <f t="shared" ca="1" si="163"/>
        <v>d:Z</v>
      </c>
      <c r="P1193" t="str">
        <f t="shared" ca="1" si="164"/>
        <v>d9:Z9</v>
      </c>
    </row>
    <row r="1194" spans="1:16">
      <c r="A1194" t="str">
        <f t="shared" si="159"/>
        <v>08</v>
      </c>
      <c r="B1194" t="str">
        <f t="shared" ca="1" si="160"/>
        <v>GRP</v>
      </c>
      <c r="C1194" t="s">
        <v>360</v>
      </c>
      <c r="D1194" t="s">
        <v>1634</v>
      </c>
      <c r="E1194">
        <f t="shared" ca="1" si="161"/>
        <v>0</v>
      </c>
      <c r="H1194" t="str">
        <f t="shared" ca="1" si="162"/>
        <v>'NEO GRP '!</v>
      </c>
      <c r="I1194" t="str">
        <f t="shared" ca="1" si="165"/>
        <v>'NEO GRP '!</v>
      </c>
      <c r="J1194">
        <f t="shared" ca="1" si="158"/>
        <v>0</v>
      </c>
      <c r="K1194">
        <f t="shared" ca="1" si="158"/>
        <v>0</v>
      </c>
      <c r="L1194">
        <f t="shared" ca="1" si="158"/>
        <v>0</v>
      </c>
      <c r="M1194">
        <f t="shared" ca="1" si="158"/>
        <v>0</v>
      </c>
      <c r="N1194">
        <f t="shared" ca="1" si="158"/>
        <v>0</v>
      </c>
      <c r="O1194" t="str">
        <f t="shared" ca="1" si="163"/>
        <v>d:Z</v>
      </c>
      <c r="P1194" t="str">
        <f t="shared" ca="1" si="164"/>
        <v>d9:Z9</v>
      </c>
    </row>
    <row r="1195" spans="1:16">
      <c r="A1195" t="str">
        <f t="shared" si="159"/>
        <v>09</v>
      </c>
      <c r="B1195" t="str">
        <f t="shared" ca="1" si="160"/>
        <v>GRP</v>
      </c>
      <c r="C1195" t="s">
        <v>360</v>
      </c>
      <c r="D1195" t="s">
        <v>1635</v>
      </c>
      <c r="E1195">
        <f t="shared" ca="1" si="161"/>
        <v>0</v>
      </c>
      <c r="H1195" t="str">
        <f t="shared" ca="1" si="162"/>
        <v>'NEO GRP '!</v>
      </c>
      <c r="I1195" t="str">
        <f t="shared" ca="1" si="165"/>
        <v>'NEO GRP '!</v>
      </c>
      <c r="J1195">
        <f t="shared" ca="1" si="158"/>
        <v>0</v>
      </c>
      <c r="K1195">
        <f t="shared" ca="1" si="158"/>
        <v>0</v>
      </c>
      <c r="L1195">
        <f t="shared" ca="1" si="158"/>
        <v>0</v>
      </c>
      <c r="M1195">
        <f t="shared" ca="1" si="158"/>
        <v>0</v>
      </c>
      <c r="N1195">
        <f t="shared" ca="1" si="158"/>
        <v>0</v>
      </c>
      <c r="O1195" t="str">
        <f t="shared" ca="1" si="163"/>
        <v>d:Z</v>
      </c>
      <c r="P1195" t="str">
        <f t="shared" ca="1" si="164"/>
        <v>d9:Z9</v>
      </c>
    </row>
    <row r="1196" spans="1:16">
      <c r="A1196" t="str">
        <f t="shared" si="159"/>
        <v>10</v>
      </c>
      <c r="B1196" t="str">
        <f t="shared" ca="1" si="160"/>
        <v>GRP</v>
      </c>
      <c r="C1196" t="s">
        <v>360</v>
      </c>
      <c r="D1196" t="s">
        <v>1636</v>
      </c>
      <c r="E1196">
        <f t="shared" ca="1" si="161"/>
        <v>0</v>
      </c>
      <c r="H1196" t="str">
        <f t="shared" ca="1" si="162"/>
        <v>'NEO GRP '!</v>
      </c>
      <c r="I1196" t="str">
        <f t="shared" ca="1" si="165"/>
        <v>'NEO GRP '!</v>
      </c>
      <c r="J1196">
        <f t="shared" ca="1" si="158"/>
        <v>0</v>
      </c>
      <c r="K1196">
        <f t="shared" ca="1" si="158"/>
        <v>0</v>
      </c>
      <c r="L1196">
        <f t="shared" ca="1" si="158"/>
        <v>0</v>
      </c>
      <c r="M1196">
        <f t="shared" ca="1" si="158"/>
        <v>0</v>
      </c>
      <c r="N1196">
        <f t="shared" ca="1" si="158"/>
        <v>0</v>
      </c>
      <c r="O1196" t="str">
        <f t="shared" ca="1" si="163"/>
        <v>d:Z</v>
      </c>
      <c r="P1196" t="str">
        <f t="shared" ca="1" si="164"/>
        <v>d9:Z9</v>
      </c>
    </row>
    <row r="1197" spans="1:16">
      <c r="A1197" t="str">
        <f t="shared" si="159"/>
        <v>11</v>
      </c>
      <c r="B1197" t="str">
        <f t="shared" ca="1" si="160"/>
        <v>GRP</v>
      </c>
      <c r="C1197" t="s">
        <v>360</v>
      </c>
      <c r="D1197" t="s">
        <v>1637</v>
      </c>
      <c r="E1197">
        <f t="shared" ca="1" si="161"/>
        <v>0</v>
      </c>
      <c r="H1197" t="str">
        <f t="shared" ca="1" si="162"/>
        <v>'NEO GRP '!</v>
      </c>
      <c r="I1197" t="str">
        <f t="shared" ca="1" si="165"/>
        <v>'NEO GRP '!</v>
      </c>
      <c r="J1197">
        <f t="shared" ref="J1197:N1247" ca="1" si="166">IF(IFERROR(VLOOKUP($C1197,INDIRECT(J$14&amp;"D:D"),1,FALSE),0)&lt;&gt;0,J$14,0)</f>
        <v>0</v>
      </c>
      <c r="K1197">
        <f t="shared" ca="1" si="166"/>
        <v>0</v>
      </c>
      <c r="L1197">
        <f t="shared" ca="1" si="166"/>
        <v>0</v>
      </c>
      <c r="M1197">
        <f t="shared" ca="1" si="166"/>
        <v>0</v>
      </c>
      <c r="N1197">
        <f t="shared" ca="1" si="166"/>
        <v>0</v>
      </c>
      <c r="O1197" t="str">
        <f t="shared" ca="1" si="163"/>
        <v>d:Z</v>
      </c>
      <c r="P1197" t="str">
        <f t="shared" ca="1" si="164"/>
        <v>d9:Z9</v>
      </c>
    </row>
    <row r="1198" spans="1:16">
      <c r="A1198" t="str">
        <f t="shared" si="159"/>
        <v>12</v>
      </c>
      <c r="B1198" t="str">
        <f t="shared" ca="1" si="160"/>
        <v>GRP</v>
      </c>
      <c r="C1198" t="s">
        <v>360</v>
      </c>
      <c r="D1198" t="s">
        <v>1638</v>
      </c>
      <c r="E1198">
        <f t="shared" ca="1" si="161"/>
        <v>0</v>
      </c>
      <c r="H1198" t="str">
        <f t="shared" ca="1" si="162"/>
        <v>'NEO GRP '!</v>
      </c>
      <c r="I1198" t="str">
        <f t="shared" ca="1" si="165"/>
        <v>'NEO GRP '!</v>
      </c>
      <c r="J1198">
        <f t="shared" ca="1" si="166"/>
        <v>0</v>
      </c>
      <c r="K1198">
        <f t="shared" ca="1" si="166"/>
        <v>0</v>
      </c>
      <c r="L1198">
        <f t="shared" ca="1" si="166"/>
        <v>0</v>
      </c>
      <c r="M1198">
        <f t="shared" ca="1" si="166"/>
        <v>0</v>
      </c>
      <c r="N1198">
        <f t="shared" ca="1" si="166"/>
        <v>0</v>
      </c>
      <c r="O1198" t="str">
        <f t="shared" ca="1" si="163"/>
        <v>d:Z</v>
      </c>
      <c r="P1198" t="str">
        <f t="shared" ca="1" si="164"/>
        <v>d9:Z9</v>
      </c>
    </row>
    <row r="1199" spans="1:16">
      <c r="A1199" t="str">
        <f t="shared" si="159"/>
        <v>13</v>
      </c>
      <c r="B1199" t="str">
        <f t="shared" ca="1" si="160"/>
        <v>GRP</v>
      </c>
      <c r="C1199" t="s">
        <v>360</v>
      </c>
      <c r="D1199" t="s">
        <v>1639</v>
      </c>
      <c r="E1199">
        <f t="shared" ca="1" si="161"/>
        <v>0</v>
      </c>
      <c r="H1199" t="str">
        <f t="shared" ca="1" si="162"/>
        <v>'NEO GRP '!</v>
      </c>
      <c r="I1199" t="str">
        <f t="shared" ca="1" si="165"/>
        <v>'NEO GRP '!</v>
      </c>
      <c r="J1199">
        <f t="shared" ca="1" si="166"/>
        <v>0</v>
      </c>
      <c r="K1199">
        <f t="shared" ca="1" si="166"/>
        <v>0</v>
      </c>
      <c r="L1199">
        <f t="shared" ca="1" si="166"/>
        <v>0</v>
      </c>
      <c r="M1199">
        <f t="shared" ca="1" si="166"/>
        <v>0</v>
      </c>
      <c r="N1199">
        <f t="shared" ca="1" si="166"/>
        <v>0</v>
      </c>
      <c r="O1199" t="str">
        <f t="shared" ca="1" si="163"/>
        <v>d:Z</v>
      </c>
      <c r="P1199" t="str">
        <f t="shared" ca="1" si="164"/>
        <v>d9:Z9</v>
      </c>
    </row>
    <row r="1200" spans="1:16">
      <c r="A1200" t="str">
        <f t="shared" si="159"/>
        <v>100</v>
      </c>
      <c r="B1200" t="str">
        <f t="shared" ca="1" si="160"/>
        <v>GRP</v>
      </c>
      <c r="C1200" t="s">
        <v>360</v>
      </c>
      <c r="D1200" t="s">
        <v>1640</v>
      </c>
      <c r="E1200">
        <f t="shared" ca="1" si="161"/>
        <v>0</v>
      </c>
      <c r="H1200" t="str">
        <f t="shared" ca="1" si="162"/>
        <v>'NEO GRP '!</v>
      </c>
      <c r="I1200" t="str">
        <f t="shared" ca="1" si="165"/>
        <v>'NEO GRP '!</v>
      </c>
      <c r="J1200">
        <f t="shared" ca="1" si="166"/>
        <v>0</v>
      </c>
      <c r="K1200">
        <f t="shared" ca="1" si="166"/>
        <v>0</v>
      </c>
      <c r="L1200">
        <f t="shared" ca="1" si="166"/>
        <v>0</v>
      </c>
      <c r="M1200">
        <f t="shared" ca="1" si="166"/>
        <v>0</v>
      </c>
      <c r="N1200">
        <f t="shared" ca="1" si="166"/>
        <v>0</v>
      </c>
      <c r="O1200" t="str">
        <f t="shared" ca="1" si="163"/>
        <v>d:Z</v>
      </c>
      <c r="P1200" t="str">
        <f t="shared" ca="1" si="164"/>
        <v>d9:Z9</v>
      </c>
    </row>
    <row r="1201" spans="1:16">
      <c r="A1201" t="str">
        <f t="shared" si="159"/>
        <v>99</v>
      </c>
      <c r="B1201" t="str">
        <f t="shared" ca="1" si="160"/>
        <v>GRP</v>
      </c>
      <c r="C1201" t="s">
        <v>360</v>
      </c>
      <c r="D1201" t="s">
        <v>1641</v>
      </c>
      <c r="E1201">
        <f t="shared" ca="1" si="161"/>
        <v>0</v>
      </c>
      <c r="H1201" t="str">
        <f t="shared" ca="1" si="162"/>
        <v>'NEO GRP '!</v>
      </c>
      <c r="I1201" t="str">
        <f t="shared" ca="1" si="165"/>
        <v>'NEO GRP '!</v>
      </c>
      <c r="J1201">
        <f t="shared" ca="1" si="166"/>
        <v>0</v>
      </c>
      <c r="K1201">
        <f t="shared" ca="1" si="166"/>
        <v>0</v>
      </c>
      <c r="L1201">
        <f t="shared" ca="1" si="166"/>
        <v>0</v>
      </c>
      <c r="M1201">
        <f t="shared" ca="1" si="166"/>
        <v>0</v>
      </c>
      <c r="N1201">
        <f t="shared" ca="1" si="166"/>
        <v>0</v>
      </c>
      <c r="O1201" t="str">
        <f t="shared" ca="1" si="163"/>
        <v>d:Z</v>
      </c>
      <c r="P1201" t="str">
        <f t="shared" ca="1" si="164"/>
        <v>d9:Z9</v>
      </c>
    </row>
    <row r="1202" spans="1:16">
      <c r="A1202" t="str">
        <f t="shared" si="159"/>
        <v>15</v>
      </c>
      <c r="B1202" t="str">
        <f t="shared" ca="1" si="160"/>
        <v>GRP</v>
      </c>
      <c r="C1202" t="s">
        <v>205</v>
      </c>
      <c r="D1202" t="s">
        <v>1642</v>
      </c>
      <c r="E1202">
        <f t="shared" ca="1" si="161"/>
        <v>0</v>
      </c>
      <c r="H1202" t="str">
        <f t="shared" ca="1" si="162"/>
        <v>'NEO GRP '!</v>
      </c>
      <c r="I1202" t="str">
        <f t="shared" ca="1" si="165"/>
        <v>'NEO GRP '!</v>
      </c>
      <c r="J1202">
        <f t="shared" ca="1" si="166"/>
        <v>0</v>
      </c>
      <c r="K1202">
        <f t="shared" ca="1" si="166"/>
        <v>0</v>
      </c>
      <c r="L1202">
        <f t="shared" ca="1" si="166"/>
        <v>0</v>
      </c>
      <c r="M1202">
        <f t="shared" ca="1" si="166"/>
        <v>0</v>
      </c>
      <c r="N1202">
        <f t="shared" ca="1" si="166"/>
        <v>0</v>
      </c>
      <c r="O1202" t="str">
        <f t="shared" ca="1" si="163"/>
        <v>d:Z</v>
      </c>
      <c r="P1202" t="str">
        <f t="shared" ca="1" si="164"/>
        <v>d9:Z9</v>
      </c>
    </row>
    <row r="1203" spans="1:16">
      <c r="A1203" t="str">
        <f t="shared" si="159"/>
        <v>15</v>
      </c>
      <c r="B1203" t="str">
        <f t="shared" ca="1" si="160"/>
        <v>GRP</v>
      </c>
      <c r="C1203" t="s">
        <v>207</v>
      </c>
      <c r="D1203" t="s">
        <v>1643</v>
      </c>
      <c r="E1203">
        <f t="shared" ca="1" si="161"/>
        <v>0</v>
      </c>
      <c r="H1203" t="str">
        <f t="shared" ca="1" si="162"/>
        <v>'NEO GRP '!</v>
      </c>
      <c r="I1203" t="str">
        <f t="shared" ca="1" si="165"/>
        <v>'NEO GRP '!</v>
      </c>
      <c r="J1203">
        <f t="shared" ca="1" si="166"/>
        <v>0</v>
      </c>
      <c r="K1203">
        <f t="shared" ca="1" si="166"/>
        <v>0</v>
      </c>
      <c r="L1203">
        <f t="shared" ca="1" si="166"/>
        <v>0</v>
      </c>
      <c r="M1203">
        <f t="shared" ca="1" si="166"/>
        <v>0</v>
      </c>
      <c r="N1203">
        <f t="shared" ca="1" si="166"/>
        <v>0</v>
      </c>
      <c r="O1203" t="str">
        <f t="shared" ca="1" si="163"/>
        <v>d:Z</v>
      </c>
      <c r="P1203" t="str">
        <f t="shared" ca="1" si="164"/>
        <v>d9:Z9</v>
      </c>
    </row>
    <row r="1204" spans="1:16">
      <c r="A1204" t="str">
        <f t="shared" si="159"/>
        <v>15</v>
      </c>
      <c r="B1204" t="str">
        <f t="shared" ca="1" si="160"/>
        <v>GRP</v>
      </c>
      <c r="C1204" t="s">
        <v>206</v>
      </c>
      <c r="D1204" t="s">
        <v>1644</v>
      </c>
      <c r="E1204">
        <f t="shared" ca="1" si="161"/>
        <v>0</v>
      </c>
      <c r="H1204" t="str">
        <f t="shared" ca="1" si="162"/>
        <v>'NEO GRP '!</v>
      </c>
      <c r="I1204" t="str">
        <f t="shared" ca="1" si="165"/>
        <v>'NEO GRP '!</v>
      </c>
      <c r="J1204">
        <f t="shared" ca="1" si="166"/>
        <v>0</v>
      </c>
      <c r="K1204">
        <f t="shared" ca="1" si="166"/>
        <v>0</v>
      </c>
      <c r="L1204">
        <f t="shared" ca="1" si="166"/>
        <v>0</v>
      </c>
      <c r="M1204">
        <f t="shared" ca="1" si="166"/>
        <v>0</v>
      </c>
      <c r="N1204">
        <f t="shared" ca="1" si="166"/>
        <v>0</v>
      </c>
      <c r="O1204" t="str">
        <f t="shared" ca="1" si="163"/>
        <v>d:Z</v>
      </c>
      <c r="P1204" t="str">
        <f t="shared" ca="1" si="164"/>
        <v>d9:Z9</v>
      </c>
    </row>
    <row r="1205" spans="1:16">
      <c r="A1205" t="str">
        <f t="shared" si="159"/>
        <v>15</v>
      </c>
      <c r="B1205" t="str">
        <f t="shared" ca="1" si="160"/>
        <v>GRP</v>
      </c>
      <c r="C1205" t="s">
        <v>208</v>
      </c>
      <c r="D1205" t="s">
        <v>1645</v>
      </c>
      <c r="E1205">
        <f t="shared" ca="1" si="161"/>
        <v>0</v>
      </c>
      <c r="H1205" t="str">
        <f t="shared" ca="1" si="162"/>
        <v>'NEO GRP '!</v>
      </c>
      <c r="I1205" t="str">
        <f t="shared" ca="1" si="165"/>
        <v>'NEO GRP '!</v>
      </c>
      <c r="J1205">
        <f t="shared" ca="1" si="166"/>
        <v>0</v>
      </c>
      <c r="K1205">
        <f t="shared" ca="1" si="166"/>
        <v>0</v>
      </c>
      <c r="L1205">
        <f t="shared" ca="1" si="166"/>
        <v>0</v>
      </c>
      <c r="M1205">
        <f t="shared" ca="1" si="166"/>
        <v>0</v>
      </c>
      <c r="N1205">
        <f t="shared" ca="1" si="166"/>
        <v>0</v>
      </c>
      <c r="O1205" t="str">
        <f t="shared" ca="1" si="163"/>
        <v>d:Z</v>
      </c>
      <c r="P1205" t="str">
        <f t="shared" ca="1" si="164"/>
        <v>d9:Z9</v>
      </c>
    </row>
    <row r="1206" spans="1:16">
      <c r="A1206" t="str">
        <f t="shared" si="159"/>
        <v>15</v>
      </c>
      <c r="B1206" t="str">
        <f t="shared" ca="1" si="160"/>
        <v>GRP</v>
      </c>
      <c r="C1206" t="s">
        <v>209</v>
      </c>
      <c r="D1206" t="s">
        <v>1646</v>
      </c>
      <c r="E1206">
        <f t="shared" ca="1" si="161"/>
        <v>0</v>
      </c>
      <c r="H1206" t="str">
        <f t="shared" ca="1" si="162"/>
        <v>'NEO GRP '!</v>
      </c>
      <c r="I1206" t="str">
        <f t="shared" ca="1" si="165"/>
        <v>'NEO GRP '!</v>
      </c>
      <c r="J1206">
        <f t="shared" ca="1" si="166"/>
        <v>0</v>
      </c>
      <c r="K1206">
        <f t="shared" ca="1" si="166"/>
        <v>0</v>
      </c>
      <c r="L1206">
        <f t="shared" ca="1" si="166"/>
        <v>0</v>
      </c>
      <c r="M1206">
        <f t="shared" ca="1" si="166"/>
        <v>0</v>
      </c>
      <c r="N1206">
        <f t="shared" ca="1" si="166"/>
        <v>0</v>
      </c>
      <c r="O1206" t="str">
        <f t="shared" ca="1" si="163"/>
        <v>d:Z</v>
      </c>
      <c r="P1206" t="str">
        <f t="shared" ca="1" si="164"/>
        <v>d9:Z9</v>
      </c>
    </row>
    <row r="1207" spans="1:16">
      <c r="A1207" t="str">
        <f t="shared" si="159"/>
        <v>15</v>
      </c>
      <c r="B1207" t="str">
        <f t="shared" ca="1" si="160"/>
        <v>GRP</v>
      </c>
      <c r="C1207" t="s">
        <v>210</v>
      </c>
      <c r="D1207" t="s">
        <v>1647</v>
      </c>
      <c r="E1207">
        <f t="shared" ca="1" si="161"/>
        <v>0</v>
      </c>
      <c r="H1207" t="str">
        <f t="shared" ca="1" si="162"/>
        <v>'NEO GRP '!</v>
      </c>
      <c r="I1207" t="str">
        <f t="shared" ca="1" si="165"/>
        <v>'NEO GRP '!</v>
      </c>
      <c r="J1207">
        <f t="shared" ca="1" si="166"/>
        <v>0</v>
      </c>
      <c r="K1207">
        <f t="shared" ca="1" si="166"/>
        <v>0</v>
      </c>
      <c r="L1207">
        <f t="shared" ca="1" si="166"/>
        <v>0</v>
      </c>
      <c r="M1207">
        <f t="shared" ca="1" si="166"/>
        <v>0</v>
      </c>
      <c r="N1207">
        <f t="shared" ca="1" si="166"/>
        <v>0</v>
      </c>
      <c r="O1207" t="str">
        <f t="shared" ca="1" si="163"/>
        <v>d:Z</v>
      </c>
      <c r="P1207" t="str">
        <f t="shared" ca="1" si="164"/>
        <v>d9:Z9</v>
      </c>
    </row>
    <row r="1208" spans="1:16">
      <c r="A1208" t="str">
        <f t="shared" si="159"/>
        <v>15</v>
      </c>
      <c r="B1208" t="str">
        <f t="shared" ca="1" si="160"/>
        <v>GRP</v>
      </c>
      <c r="C1208" t="s">
        <v>211</v>
      </c>
      <c r="D1208" t="s">
        <v>1648</v>
      </c>
      <c r="E1208">
        <f t="shared" ca="1" si="161"/>
        <v>0</v>
      </c>
      <c r="H1208" t="str">
        <f t="shared" ca="1" si="162"/>
        <v>'NEO GRP '!</v>
      </c>
      <c r="I1208" t="str">
        <f t="shared" ca="1" si="165"/>
        <v>'NEO GRP '!</v>
      </c>
      <c r="J1208">
        <f t="shared" ca="1" si="166"/>
        <v>0</v>
      </c>
      <c r="K1208">
        <f t="shared" ca="1" si="166"/>
        <v>0</v>
      </c>
      <c r="L1208">
        <f t="shared" ca="1" si="166"/>
        <v>0</v>
      </c>
      <c r="M1208">
        <f t="shared" ca="1" si="166"/>
        <v>0</v>
      </c>
      <c r="N1208">
        <f t="shared" ca="1" si="166"/>
        <v>0</v>
      </c>
      <c r="O1208" t="str">
        <f t="shared" ca="1" si="163"/>
        <v>d:Z</v>
      </c>
      <c r="P1208" t="str">
        <f t="shared" ca="1" si="164"/>
        <v>d9:Z9</v>
      </c>
    </row>
    <row r="1209" spans="1:16">
      <c r="A1209" t="str">
        <f t="shared" si="159"/>
        <v>15</v>
      </c>
      <c r="B1209" t="str">
        <f t="shared" ca="1" si="160"/>
        <v>GRP</v>
      </c>
      <c r="C1209" t="s">
        <v>212</v>
      </c>
      <c r="D1209" t="s">
        <v>1649</v>
      </c>
      <c r="E1209">
        <f t="shared" ca="1" si="161"/>
        <v>0</v>
      </c>
      <c r="H1209" t="str">
        <f t="shared" ca="1" si="162"/>
        <v>'NEO GRP '!</v>
      </c>
      <c r="I1209" t="str">
        <f t="shared" ca="1" si="165"/>
        <v>'NEO GRP '!</v>
      </c>
      <c r="J1209">
        <f t="shared" ca="1" si="166"/>
        <v>0</v>
      </c>
      <c r="K1209">
        <f t="shared" ca="1" si="166"/>
        <v>0</v>
      </c>
      <c r="L1209">
        <f t="shared" ca="1" si="166"/>
        <v>0</v>
      </c>
      <c r="M1209">
        <f t="shared" ca="1" si="166"/>
        <v>0</v>
      </c>
      <c r="N1209">
        <f t="shared" ca="1" si="166"/>
        <v>0</v>
      </c>
      <c r="O1209" t="str">
        <f t="shared" ca="1" si="163"/>
        <v>d:Z</v>
      </c>
      <c r="P1209" t="str">
        <f t="shared" ca="1" si="164"/>
        <v>d9:Z9</v>
      </c>
    </row>
    <row r="1210" spans="1:16">
      <c r="A1210" t="str">
        <f t="shared" si="159"/>
        <v>15</v>
      </c>
      <c r="B1210" t="str">
        <f t="shared" ca="1" si="160"/>
        <v>GRP</v>
      </c>
      <c r="C1210" t="s">
        <v>213</v>
      </c>
      <c r="D1210" t="s">
        <v>1650</v>
      </c>
      <c r="E1210">
        <f t="shared" ca="1" si="161"/>
        <v>0</v>
      </c>
      <c r="H1210" t="str">
        <f t="shared" ca="1" si="162"/>
        <v>'NEO GRP '!</v>
      </c>
      <c r="I1210" t="str">
        <f t="shared" ca="1" si="165"/>
        <v>'NEO GRP '!</v>
      </c>
      <c r="J1210">
        <f t="shared" ca="1" si="166"/>
        <v>0</v>
      </c>
      <c r="K1210">
        <f t="shared" ca="1" si="166"/>
        <v>0</v>
      </c>
      <c r="L1210">
        <f t="shared" ca="1" si="166"/>
        <v>0</v>
      </c>
      <c r="M1210">
        <f t="shared" ca="1" si="166"/>
        <v>0</v>
      </c>
      <c r="N1210">
        <f t="shared" ca="1" si="166"/>
        <v>0</v>
      </c>
      <c r="O1210" t="str">
        <f t="shared" ca="1" si="163"/>
        <v>d:Z</v>
      </c>
      <c r="P1210" t="str">
        <f t="shared" ca="1" si="164"/>
        <v>d9:Z9</v>
      </c>
    </row>
    <row r="1211" spans="1:16">
      <c r="A1211" t="str">
        <f t="shared" si="159"/>
        <v>15</v>
      </c>
      <c r="B1211" t="str">
        <f t="shared" ca="1" si="160"/>
        <v>GRP</v>
      </c>
      <c r="C1211" t="s">
        <v>214</v>
      </c>
      <c r="D1211" t="s">
        <v>1651</v>
      </c>
      <c r="E1211">
        <f t="shared" ca="1" si="161"/>
        <v>0</v>
      </c>
      <c r="H1211" t="str">
        <f t="shared" ca="1" si="162"/>
        <v>'NEO GRP '!</v>
      </c>
      <c r="I1211" t="str">
        <f t="shared" ca="1" si="165"/>
        <v>'NEO GRP '!</v>
      </c>
      <c r="J1211">
        <f t="shared" ca="1" si="166"/>
        <v>0</v>
      </c>
      <c r="K1211">
        <f t="shared" ca="1" si="166"/>
        <v>0</v>
      </c>
      <c r="L1211">
        <f t="shared" ca="1" si="166"/>
        <v>0</v>
      </c>
      <c r="M1211">
        <f t="shared" ca="1" si="166"/>
        <v>0</v>
      </c>
      <c r="N1211">
        <f t="shared" ca="1" si="166"/>
        <v>0</v>
      </c>
      <c r="O1211" t="str">
        <f t="shared" ca="1" si="163"/>
        <v>d:Z</v>
      </c>
      <c r="P1211" t="str">
        <f t="shared" ca="1" si="164"/>
        <v>d9:Z9</v>
      </c>
    </row>
    <row r="1212" spans="1:16">
      <c r="A1212" t="str">
        <f t="shared" si="159"/>
        <v>15</v>
      </c>
      <c r="B1212" t="str">
        <f t="shared" ca="1" si="160"/>
        <v>GRP</v>
      </c>
      <c r="C1212" t="s">
        <v>215</v>
      </c>
      <c r="D1212" t="s">
        <v>1652</v>
      </c>
      <c r="E1212">
        <f t="shared" ca="1" si="161"/>
        <v>0</v>
      </c>
      <c r="H1212" t="str">
        <f t="shared" ca="1" si="162"/>
        <v>'NEO GRP '!</v>
      </c>
      <c r="I1212" t="str">
        <f t="shared" ca="1" si="165"/>
        <v>'NEO GRP '!</v>
      </c>
      <c r="J1212">
        <f t="shared" ca="1" si="166"/>
        <v>0</v>
      </c>
      <c r="K1212">
        <f t="shared" ca="1" si="166"/>
        <v>0</v>
      </c>
      <c r="L1212">
        <f t="shared" ca="1" si="166"/>
        <v>0</v>
      </c>
      <c r="M1212">
        <f t="shared" ca="1" si="166"/>
        <v>0</v>
      </c>
      <c r="N1212">
        <f t="shared" ca="1" si="166"/>
        <v>0</v>
      </c>
      <c r="O1212" t="str">
        <f t="shared" ca="1" si="163"/>
        <v>d:Z</v>
      </c>
      <c r="P1212" t="str">
        <f t="shared" ca="1" si="164"/>
        <v>d9:Z9</v>
      </c>
    </row>
    <row r="1213" spans="1:16">
      <c r="A1213" t="str">
        <f t="shared" si="159"/>
        <v>15</v>
      </c>
      <c r="B1213" t="str">
        <f t="shared" ca="1" si="160"/>
        <v>GRP</v>
      </c>
      <c r="C1213" t="s">
        <v>216</v>
      </c>
      <c r="D1213" t="s">
        <v>1653</v>
      </c>
      <c r="E1213">
        <f t="shared" ca="1" si="161"/>
        <v>0</v>
      </c>
      <c r="H1213" t="str">
        <f t="shared" ca="1" si="162"/>
        <v>'NEO GRP '!</v>
      </c>
      <c r="I1213" t="str">
        <f t="shared" ca="1" si="165"/>
        <v>'NEO GRP '!</v>
      </c>
      <c r="J1213">
        <f t="shared" ca="1" si="166"/>
        <v>0</v>
      </c>
      <c r="K1213">
        <f t="shared" ca="1" si="166"/>
        <v>0</v>
      </c>
      <c r="L1213">
        <f t="shared" ca="1" si="166"/>
        <v>0</v>
      </c>
      <c r="M1213">
        <f t="shared" ca="1" si="166"/>
        <v>0</v>
      </c>
      <c r="N1213">
        <f t="shared" ca="1" si="166"/>
        <v>0</v>
      </c>
      <c r="O1213" t="str">
        <f t="shared" ca="1" si="163"/>
        <v>d:Z</v>
      </c>
      <c r="P1213" t="str">
        <f t="shared" ca="1" si="164"/>
        <v>d9:Z9</v>
      </c>
    </row>
    <row r="1214" spans="1:16">
      <c r="A1214" t="str">
        <f t="shared" si="159"/>
        <v>15</v>
      </c>
      <c r="B1214" t="str">
        <f t="shared" ca="1" si="160"/>
        <v>GRP</v>
      </c>
      <c r="C1214" t="s">
        <v>228</v>
      </c>
      <c r="D1214" t="s">
        <v>1654</v>
      </c>
      <c r="E1214">
        <f t="shared" ca="1" si="161"/>
        <v>0</v>
      </c>
      <c r="H1214" t="str">
        <f t="shared" ca="1" si="162"/>
        <v>'NEO GRP '!</v>
      </c>
      <c r="I1214" t="str">
        <f t="shared" ca="1" si="165"/>
        <v>'NEO GRP '!</v>
      </c>
      <c r="J1214">
        <f t="shared" ca="1" si="166"/>
        <v>0</v>
      </c>
      <c r="K1214">
        <f t="shared" ca="1" si="166"/>
        <v>0</v>
      </c>
      <c r="L1214">
        <f t="shared" ca="1" si="166"/>
        <v>0</v>
      </c>
      <c r="M1214">
        <f t="shared" ca="1" si="166"/>
        <v>0</v>
      </c>
      <c r="N1214">
        <f t="shared" ca="1" si="166"/>
        <v>0</v>
      </c>
      <c r="O1214" t="str">
        <f t="shared" ca="1" si="163"/>
        <v>d:Z</v>
      </c>
      <c r="P1214" t="str">
        <f t="shared" ca="1" si="164"/>
        <v>d9:Z9</v>
      </c>
    </row>
    <row r="1215" spans="1:16">
      <c r="A1215" t="str">
        <f t="shared" si="159"/>
        <v>15</v>
      </c>
      <c r="B1215" t="str">
        <f t="shared" ca="1" si="160"/>
        <v>GRP</v>
      </c>
      <c r="C1215" t="s">
        <v>229</v>
      </c>
      <c r="D1215" t="s">
        <v>1655</v>
      </c>
      <c r="E1215">
        <f t="shared" ca="1" si="161"/>
        <v>0</v>
      </c>
      <c r="H1215" t="str">
        <f t="shared" ca="1" si="162"/>
        <v>'NEO GRP '!</v>
      </c>
      <c r="I1215" t="str">
        <f t="shared" ca="1" si="165"/>
        <v>'NEO GRP '!</v>
      </c>
      <c r="J1215">
        <f t="shared" ca="1" si="166"/>
        <v>0</v>
      </c>
      <c r="K1215">
        <f t="shared" ca="1" si="166"/>
        <v>0</v>
      </c>
      <c r="L1215">
        <f t="shared" ca="1" si="166"/>
        <v>0</v>
      </c>
      <c r="M1215">
        <f t="shared" ca="1" si="166"/>
        <v>0</v>
      </c>
      <c r="N1215">
        <f t="shared" ca="1" si="166"/>
        <v>0</v>
      </c>
      <c r="O1215" t="str">
        <f t="shared" ca="1" si="163"/>
        <v>d:Z</v>
      </c>
      <c r="P1215" t="str">
        <f t="shared" ca="1" si="164"/>
        <v>d9:Z9</v>
      </c>
    </row>
    <row r="1216" spans="1:16">
      <c r="A1216" t="str">
        <f t="shared" si="159"/>
        <v>15</v>
      </c>
      <c r="B1216" t="str">
        <f t="shared" ca="1" si="160"/>
        <v>GRP</v>
      </c>
      <c r="C1216" t="s">
        <v>230</v>
      </c>
      <c r="D1216" t="s">
        <v>1656</v>
      </c>
      <c r="E1216">
        <f t="shared" ca="1" si="161"/>
        <v>0</v>
      </c>
      <c r="H1216" t="str">
        <f t="shared" ca="1" si="162"/>
        <v>'NEO GRP '!</v>
      </c>
      <c r="I1216" t="str">
        <f t="shared" ca="1" si="165"/>
        <v>'NEO GRP '!</v>
      </c>
      <c r="J1216">
        <f t="shared" ca="1" si="166"/>
        <v>0</v>
      </c>
      <c r="K1216">
        <f t="shared" ca="1" si="166"/>
        <v>0</v>
      </c>
      <c r="L1216">
        <f t="shared" ca="1" si="166"/>
        <v>0</v>
      </c>
      <c r="M1216">
        <f t="shared" ca="1" si="166"/>
        <v>0</v>
      </c>
      <c r="N1216">
        <f t="shared" ca="1" si="166"/>
        <v>0</v>
      </c>
      <c r="O1216" t="str">
        <f t="shared" ca="1" si="163"/>
        <v>d:Z</v>
      </c>
      <c r="P1216" t="str">
        <f t="shared" ca="1" si="164"/>
        <v>d9:Z9</v>
      </c>
    </row>
    <row r="1217" spans="1:16">
      <c r="A1217" t="str">
        <f t="shared" si="159"/>
        <v>15</v>
      </c>
      <c r="B1217" t="str">
        <f t="shared" ca="1" si="160"/>
        <v>GRP</v>
      </c>
      <c r="C1217" t="s">
        <v>231</v>
      </c>
      <c r="D1217" t="s">
        <v>1657</v>
      </c>
      <c r="E1217">
        <f t="shared" ca="1" si="161"/>
        <v>0</v>
      </c>
      <c r="H1217" t="str">
        <f t="shared" ca="1" si="162"/>
        <v>'NEO GRP '!</v>
      </c>
      <c r="I1217" t="str">
        <f t="shared" ca="1" si="165"/>
        <v>'NEO GRP '!</v>
      </c>
      <c r="J1217">
        <f t="shared" ca="1" si="166"/>
        <v>0</v>
      </c>
      <c r="K1217">
        <f t="shared" ca="1" si="166"/>
        <v>0</v>
      </c>
      <c r="L1217">
        <f t="shared" ca="1" si="166"/>
        <v>0</v>
      </c>
      <c r="M1217">
        <f t="shared" ca="1" si="166"/>
        <v>0</v>
      </c>
      <c r="N1217">
        <f t="shared" ca="1" si="166"/>
        <v>0</v>
      </c>
      <c r="O1217" t="str">
        <f t="shared" ca="1" si="163"/>
        <v>d:Z</v>
      </c>
      <c r="P1217" t="str">
        <f t="shared" ca="1" si="164"/>
        <v>d9:Z9</v>
      </c>
    </row>
    <row r="1218" spans="1:16">
      <c r="A1218" t="str">
        <f t="shared" si="159"/>
        <v>15</v>
      </c>
      <c r="B1218" t="str">
        <f t="shared" ca="1" si="160"/>
        <v>GRP</v>
      </c>
      <c r="C1218" t="s">
        <v>232</v>
      </c>
      <c r="D1218" t="s">
        <v>1658</v>
      </c>
      <c r="E1218">
        <f t="shared" ca="1" si="161"/>
        <v>0</v>
      </c>
      <c r="H1218" t="str">
        <f t="shared" ca="1" si="162"/>
        <v>'NEO GRP '!</v>
      </c>
      <c r="I1218" t="str">
        <f t="shared" ca="1" si="165"/>
        <v>'NEO GRP '!</v>
      </c>
      <c r="J1218">
        <f t="shared" ca="1" si="166"/>
        <v>0</v>
      </c>
      <c r="K1218">
        <f t="shared" ca="1" si="166"/>
        <v>0</v>
      </c>
      <c r="L1218">
        <f t="shared" ca="1" si="166"/>
        <v>0</v>
      </c>
      <c r="M1218">
        <f t="shared" ca="1" si="166"/>
        <v>0</v>
      </c>
      <c r="N1218">
        <f t="shared" ca="1" si="166"/>
        <v>0</v>
      </c>
      <c r="O1218" t="str">
        <f t="shared" ca="1" si="163"/>
        <v>d:Z</v>
      </c>
      <c r="P1218" t="str">
        <f t="shared" ca="1" si="164"/>
        <v>d9:Z9</v>
      </c>
    </row>
    <row r="1219" spans="1:16">
      <c r="A1219" t="str">
        <f t="shared" si="159"/>
        <v>15</v>
      </c>
      <c r="B1219" t="str">
        <f t="shared" ca="1" si="160"/>
        <v>GRP</v>
      </c>
      <c r="C1219" t="s">
        <v>233</v>
      </c>
      <c r="D1219" t="s">
        <v>1659</v>
      </c>
      <c r="E1219">
        <f t="shared" ca="1" si="161"/>
        <v>0</v>
      </c>
      <c r="H1219" t="str">
        <f t="shared" ca="1" si="162"/>
        <v>'NEO GRP '!</v>
      </c>
      <c r="I1219" t="str">
        <f t="shared" ca="1" si="165"/>
        <v>'NEO GRP '!</v>
      </c>
      <c r="J1219">
        <f t="shared" ca="1" si="166"/>
        <v>0</v>
      </c>
      <c r="K1219">
        <f t="shared" ca="1" si="166"/>
        <v>0</v>
      </c>
      <c r="L1219">
        <f t="shared" ca="1" si="166"/>
        <v>0</v>
      </c>
      <c r="M1219">
        <f t="shared" ca="1" si="166"/>
        <v>0</v>
      </c>
      <c r="N1219">
        <f t="shared" ca="1" si="166"/>
        <v>0</v>
      </c>
      <c r="O1219" t="str">
        <f t="shared" ca="1" si="163"/>
        <v>d:Z</v>
      </c>
      <c r="P1219" t="str">
        <f t="shared" ca="1" si="164"/>
        <v>d9:Z9</v>
      </c>
    </row>
    <row r="1220" spans="1:16">
      <c r="A1220" t="str">
        <f t="shared" si="159"/>
        <v>15</v>
      </c>
      <c r="B1220" t="str">
        <f t="shared" ca="1" si="160"/>
        <v>GRP</v>
      </c>
      <c r="C1220" t="s">
        <v>234</v>
      </c>
      <c r="D1220" t="s">
        <v>1660</v>
      </c>
      <c r="E1220">
        <f t="shared" ca="1" si="161"/>
        <v>0</v>
      </c>
      <c r="H1220" t="str">
        <f t="shared" ca="1" si="162"/>
        <v>'NEO GRP '!</v>
      </c>
      <c r="I1220" t="str">
        <f t="shared" ca="1" si="165"/>
        <v>'NEO GRP '!</v>
      </c>
      <c r="J1220">
        <f t="shared" ca="1" si="166"/>
        <v>0</v>
      </c>
      <c r="K1220">
        <f t="shared" ca="1" si="166"/>
        <v>0</v>
      </c>
      <c r="L1220">
        <f t="shared" ca="1" si="166"/>
        <v>0</v>
      </c>
      <c r="M1220">
        <f t="shared" ca="1" si="166"/>
        <v>0</v>
      </c>
      <c r="N1220">
        <f t="shared" ca="1" si="166"/>
        <v>0</v>
      </c>
      <c r="O1220" t="str">
        <f t="shared" ca="1" si="163"/>
        <v>d:Z</v>
      </c>
      <c r="P1220" t="str">
        <f t="shared" ca="1" si="164"/>
        <v>d9:Z9</v>
      </c>
    </row>
    <row r="1221" spans="1:16">
      <c r="A1221" t="str">
        <f t="shared" si="159"/>
        <v>15</v>
      </c>
      <c r="B1221" t="str">
        <f t="shared" ca="1" si="160"/>
        <v>GRP</v>
      </c>
      <c r="C1221" t="s">
        <v>235</v>
      </c>
      <c r="D1221" t="s">
        <v>1661</v>
      </c>
      <c r="E1221">
        <f t="shared" ca="1" si="161"/>
        <v>0</v>
      </c>
      <c r="H1221" t="str">
        <f t="shared" ca="1" si="162"/>
        <v>'NEO GRP '!</v>
      </c>
      <c r="I1221" t="str">
        <f t="shared" ca="1" si="165"/>
        <v>'NEO GRP '!</v>
      </c>
      <c r="J1221">
        <f t="shared" ca="1" si="166"/>
        <v>0</v>
      </c>
      <c r="K1221">
        <f t="shared" ca="1" si="166"/>
        <v>0</v>
      </c>
      <c r="L1221">
        <f t="shared" ca="1" si="166"/>
        <v>0</v>
      </c>
      <c r="M1221">
        <f t="shared" ca="1" si="166"/>
        <v>0</v>
      </c>
      <c r="N1221">
        <f t="shared" ca="1" si="166"/>
        <v>0</v>
      </c>
      <c r="O1221" t="str">
        <f t="shared" ca="1" si="163"/>
        <v>d:Z</v>
      </c>
      <c r="P1221" t="str">
        <f t="shared" ca="1" si="164"/>
        <v>d9:Z9</v>
      </c>
    </row>
    <row r="1222" spans="1:16">
      <c r="A1222" t="str">
        <f t="shared" si="159"/>
        <v>15</v>
      </c>
      <c r="B1222" t="str">
        <f t="shared" ca="1" si="160"/>
        <v>GRP</v>
      </c>
      <c r="C1222" t="s">
        <v>236</v>
      </c>
      <c r="D1222" t="s">
        <v>1662</v>
      </c>
      <c r="E1222">
        <f t="shared" ca="1" si="161"/>
        <v>0</v>
      </c>
      <c r="H1222" t="str">
        <f t="shared" ca="1" si="162"/>
        <v>'NEO GRP '!</v>
      </c>
      <c r="I1222" t="str">
        <f t="shared" ca="1" si="165"/>
        <v>'NEO GRP '!</v>
      </c>
      <c r="J1222">
        <f t="shared" ca="1" si="166"/>
        <v>0</v>
      </c>
      <c r="K1222">
        <f t="shared" ca="1" si="166"/>
        <v>0</v>
      </c>
      <c r="L1222">
        <f t="shared" ca="1" si="166"/>
        <v>0</v>
      </c>
      <c r="M1222">
        <f t="shared" ca="1" si="166"/>
        <v>0</v>
      </c>
      <c r="N1222">
        <f t="shared" ca="1" si="166"/>
        <v>0</v>
      </c>
      <c r="O1222" t="str">
        <f t="shared" ca="1" si="163"/>
        <v>d:Z</v>
      </c>
      <c r="P1222" t="str">
        <f t="shared" ca="1" si="164"/>
        <v>d9:Z9</v>
      </c>
    </row>
    <row r="1223" spans="1:16">
      <c r="A1223" t="str">
        <f t="shared" si="159"/>
        <v>15</v>
      </c>
      <c r="B1223" t="str">
        <f t="shared" ca="1" si="160"/>
        <v>GRP</v>
      </c>
      <c r="C1223" t="s">
        <v>238</v>
      </c>
      <c r="D1223" t="s">
        <v>1663</v>
      </c>
      <c r="E1223">
        <f t="shared" ca="1" si="161"/>
        <v>0</v>
      </c>
      <c r="H1223" t="str">
        <f t="shared" ca="1" si="162"/>
        <v>'NEO GRP '!</v>
      </c>
      <c r="I1223" t="str">
        <f t="shared" ca="1" si="165"/>
        <v>'NEO GRP '!</v>
      </c>
      <c r="J1223">
        <f t="shared" ca="1" si="166"/>
        <v>0</v>
      </c>
      <c r="K1223">
        <f t="shared" ca="1" si="166"/>
        <v>0</v>
      </c>
      <c r="L1223">
        <f t="shared" ca="1" si="166"/>
        <v>0</v>
      </c>
      <c r="M1223">
        <f t="shared" ca="1" si="166"/>
        <v>0</v>
      </c>
      <c r="N1223">
        <f t="shared" ca="1" si="166"/>
        <v>0</v>
      </c>
      <c r="O1223" t="str">
        <f t="shared" ca="1" si="163"/>
        <v>d:Z</v>
      </c>
      <c r="P1223" t="str">
        <f t="shared" ca="1" si="164"/>
        <v>d9:Z9</v>
      </c>
    </row>
    <row r="1224" spans="1:16">
      <c r="A1224" t="str">
        <f t="shared" si="159"/>
        <v>15</v>
      </c>
      <c r="B1224" t="str">
        <f t="shared" ca="1" si="160"/>
        <v>GRP</v>
      </c>
      <c r="C1224" t="s">
        <v>237</v>
      </c>
      <c r="D1224" t="s">
        <v>1664</v>
      </c>
      <c r="E1224">
        <f t="shared" ca="1" si="161"/>
        <v>0</v>
      </c>
      <c r="H1224" t="str">
        <f t="shared" ca="1" si="162"/>
        <v>'NEO GRP '!</v>
      </c>
      <c r="I1224" t="str">
        <f t="shared" ca="1" si="165"/>
        <v>'NEO GRP '!</v>
      </c>
      <c r="J1224">
        <f t="shared" ca="1" si="166"/>
        <v>0</v>
      </c>
      <c r="K1224">
        <f t="shared" ca="1" si="166"/>
        <v>0</v>
      </c>
      <c r="L1224">
        <f t="shared" ca="1" si="166"/>
        <v>0</v>
      </c>
      <c r="M1224">
        <f t="shared" ca="1" si="166"/>
        <v>0</v>
      </c>
      <c r="N1224">
        <f t="shared" ca="1" si="166"/>
        <v>0</v>
      </c>
      <c r="O1224" t="str">
        <f t="shared" ca="1" si="163"/>
        <v>d:Z</v>
      </c>
      <c r="P1224" t="str">
        <f t="shared" ca="1" si="164"/>
        <v>d9:Z9</v>
      </c>
    </row>
    <row r="1225" spans="1:16">
      <c r="A1225" t="str">
        <f t="shared" ref="A1225:A1288" si="167">MID(D1225,LEN(C1225)+2,LEN(D1225)-LEN(C1225))</f>
        <v>15</v>
      </c>
      <c r="B1225" t="str">
        <f t="shared" ref="B1225:B1288" ca="1" si="168">VLOOKUP(H1225,$A$1:$K$6,11,FALSE)</f>
        <v>GRP</v>
      </c>
      <c r="C1225" t="s">
        <v>239</v>
      </c>
      <c r="D1225" t="s">
        <v>1665</v>
      </c>
      <c r="E1225">
        <f t="shared" ref="E1225:E1288" ca="1" si="169">IFERROR(VLOOKUP(C1225,INDIRECT($H1225&amp;$O1225),MATCH($A1225,INDIRECT($H1225&amp;$P1225),0),FALSE),0)</f>
        <v>0</v>
      </c>
      <c r="H1225" t="str">
        <f t="shared" ref="H1225:H1288" ca="1" si="170">IF(I1225&lt;&gt;0,I1225,IF(J1225&lt;&gt;0,J1225,IF(K1225&lt;&gt;0,K1225,IF(L1225&lt;&gt;0,L1225,IF(M1225&lt;&gt;0,M1225,N1225)))))</f>
        <v>'NEO GRP '!</v>
      </c>
      <c r="I1225" t="str">
        <f t="shared" ca="1" si="165"/>
        <v>'NEO GRP '!</v>
      </c>
      <c r="J1225">
        <f t="shared" ca="1" si="166"/>
        <v>0</v>
      </c>
      <c r="K1225">
        <f t="shared" ca="1" si="166"/>
        <v>0</v>
      </c>
      <c r="L1225">
        <f t="shared" ca="1" si="166"/>
        <v>0</v>
      </c>
      <c r="M1225">
        <f t="shared" ca="1" si="166"/>
        <v>0</v>
      </c>
      <c r="N1225">
        <f t="shared" ca="1" si="166"/>
        <v>0</v>
      </c>
      <c r="O1225" t="str">
        <f t="shared" ref="O1225:O1288" ca="1" si="171">VLOOKUP($H1225,$G$8:$I$13,2,FALSE)</f>
        <v>d:Z</v>
      </c>
      <c r="P1225" t="str">
        <f t="shared" ref="P1225:P1288" ca="1" si="172">VLOOKUP($H1225,$G$8:$I$13,3,FALSE)</f>
        <v>d9:Z9</v>
      </c>
    </row>
    <row r="1226" spans="1:16">
      <c r="A1226" t="str">
        <f t="shared" si="167"/>
        <v>15</v>
      </c>
      <c r="B1226" t="str">
        <f t="shared" ca="1" si="168"/>
        <v>GRP</v>
      </c>
      <c r="C1226" t="s">
        <v>217</v>
      </c>
      <c r="D1226" t="s">
        <v>1666</v>
      </c>
      <c r="E1226">
        <f t="shared" ca="1" si="169"/>
        <v>0</v>
      </c>
      <c r="H1226" t="str">
        <f t="shared" ca="1" si="170"/>
        <v>'NEO GRP '!</v>
      </c>
      <c r="I1226" t="str">
        <f t="shared" ref="I1226:I1289" ca="1" si="173">IF(IFERROR(VLOOKUP(C1226,INDIRECT($I$14&amp;"D:D"),1,FALSE),0)&lt;&gt;0,I$14,0)</f>
        <v>'NEO GRP '!</v>
      </c>
      <c r="J1226">
        <f t="shared" ca="1" si="166"/>
        <v>0</v>
      </c>
      <c r="K1226">
        <f t="shared" ca="1" si="166"/>
        <v>0</v>
      </c>
      <c r="L1226">
        <f t="shared" ca="1" si="166"/>
        <v>0</v>
      </c>
      <c r="M1226">
        <f t="shared" ca="1" si="166"/>
        <v>0</v>
      </c>
      <c r="N1226">
        <f t="shared" ca="1" si="166"/>
        <v>0</v>
      </c>
      <c r="O1226" t="str">
        <f t="shared" ca="1" si="171"/>
        <v>d:Z</v>
      </c>
      <c r="P1226" t="str">
        <f t="shared" ca="1" si="172"/>
        <v>d9:Z9</v>
      </c>
    </row>
    <row r="1227" spans="1:16">
      <c r="A1227" t="str">
        <f t="shared" si="167"/>
        <v>15</v>
      </c>
      <c r="B1227" t="str">
        <f t="shared" ca="1" si="168"/>
        <v>GRP</v>
      </c>
      <c r="C1227" t="s">
        <v>218</v>
      </c>
      <c r="D1227" t="s">
        <v>1667</v>
      </c>
      <c r="E1227">
        <f t="shared" ca="1" si="169"/>
        <v>0</v>
      </c>
      <c r="H1227" t="str">
        <f t="shared" ca="1" si="170"/>
        <v>'NEO GRP '!</v>
      </c>
      <c r="I1227" t="str">
        <f t="shared" ca="1" si="173"/>
        <v>'NEO GRP '!</v>
      </c>
      <c r="J1227">
        <f t="shared" ca="1" si="166"/>
        <v>0</v>
      </c>
      <c r="K1227">
        <f t="shared" ca="1" si="166"/>
        <v>0</v>
      </c>
      <c r="L1227">
        <f t="shared" ca="1" si="166"/>
        <v>0</v>
      </c>
      <c r="M1227">
        <f t="shared" ca="1" si="166"/>
        <v>0</v>
      </c>
      <c r="N1227">
        <f t="shared" ca="1" si="166"/>
        <v>0</v>
      </c>
      <c r="O1227" t="str">
        <f t="shared" ca="1" si="171"/>
        <v>d:Z</v>
      </c>
      <c r="P1227" t="str">
        <f t="shared" ca="1" si="172"/>
        <v>d9:Z9</v>
      </c>
    </row>
    <row r="1228" spans="1:16">
      <c r="A1228" t="str">
        <f t="shared" si="167"/>
        <v>15</v>
      </c>
      <c r="B1228" t="str">
        <f t="shared" ca="1" si="168"/>
        <v>GRP</v>
      </c>
      <c r="C1228" t="s">
        <v>219</v>
      </c>
      <c r="D1228" t="s">
        <v>1668</v>
      </c>
      <c r="E1228">
        <f t="shared" ca="1" si="169"/>
        <v>0</v>
      </c>
      <c r="H1228" t="str">
        <f t="shared" ca="1" si="170"/>
        <v>'NEO GRP '!</v>
      </c>
      <c r="I1228" t="str">
        <f t="shared" ca="1" si="173"/>
        <v>'NEO GRP '!</v>
      </c>
      <c r="J1228">
        <f t="shared" ca="1" si="166"/>
        <v>0</v>
      </c>
      <c r="K1228">
        <f t="shared" ca="1" si="166"/>
        <v>0</v>
      </c>
      <c r="L1228">
        <f t="shared" ca="1" si="166"/>
        <v>0</v>
      </c>
      <c r="M1228">
        <f t="shared" ca="1" si="166"/>
        <v>0</v>
      </c>
      <c r="N1228">
        <f t="shared" ca="1" si="166"/>
        <v>0</v>
      </c>
      <c r="O1228" t="str">
        <f t="shared" ca="1" si="171"/>
        <v>d:Z</v>
      </c>
      <c r="P1228" t="str">
        <f t="shared" ca="1" si="172"/>
        <v>d9:Z9</v>
      </c>
    </row>
    <row r="1229" spans="1:16">
      <c r="A1229" t="str">
        <f t="shared" si="167"/>
        <v>15</v>
      </c>
      <c r="B1229" t="str">
        <f t="shared" ca="1" si="168"/>
        <v>GRP</v>
      </c>
      <c r="C1229" t="s">
        <v>220</v>
      </c>
      <c r="D1229" t="s">
        <v>1669</v>
      </c>
      <c r="E1229">
        <f t="shared" ca="1" si="169"/>
        <v>0</v>
      </c>
      <c r="H1229" t="str">
        <f t="shared" ca="1" si="170"/>
        <v>'NEO GRP '!</v>
      </c>
      <c r="I1229" t="str">
        <f t="shared" ca="1" si="173"/>
        <v>'NEO GRP '!</v>
      </c>
      <c r="J1229">
        <f t="shared" ca="1" si="166"/>
        <v>0</v>
      </c>
      <c r="K1229">
        <f t="shared" ca="1" si="166"/>
        <v>0</v>
      </c>
      <c r="L1229">
        <f t="shared" ca="1" si="166"/>
        <v>0</v>
      </c>
      <c r="M1229">
        <f t="shared" ca="1" si="166"/>
        <v>0</v>
      </c>
      <c r="N1229">
        <f t="shared" ca="1" si="166"/>
        <v>0</v>
      </c>
      <c r="O1229" t="str">
        <f t="shared" ca="1" si="171"/>
        <v>d:Z</v>
      </c>
      <c r="P1229" t="str">
        <f t="shared" ca="1" si="172"/>
        <v>d9:Z9</v>
      </c>
    </row>
    <row r="1230" spans="1:16">
      <c r="A1230" t="str">
        <f t="shared" si="167"/>
        <v>15</v>
      </c>
      <c r="B1230" t="str">
        <f t="shared" ca="1" si="168"/>
        <v>GRP</v>
      </c>
      <c r="C1230" t="s">
        <v>221</v>
      </c>
      <c r="D1230" t="s">
        <v>1670</v>
      </c>
      <c r="E1230">
        <f t="shared" ca="1" si="169"/>
        <v>0</v>
      </c>
      <c r="H1230" t="str">
        <f t="shared" ca="1" si="170"/>
        <v>'NEO GRP '!</v>
      </c>
      <c r="I1230" t="str">
        <f t="shared" ca="1" si="173"/>
        <v>'NEO GRP '!</v>
      </c>
      <c r="J1230">
        <f t="shared" ca="1" si="166"/>
        <v>0</v>
      </c>
      <c r="K1230">
        <f t="shared" ca="1" si="166"/>
        <v>0</v>
      </c>
      <c r="L1230">
        <f t="shared" ca="1" si="166"/>
        <v>0</v>
      </c>
      <c r="M1230">
        <f t="shared" ca="1" si="166"/>
        <v>0</v>
      </c>
      <c r="N1230">
        <f t="shared" ca="1" si="166"/>
        <v>0</v>
      </c>
      <c r="O1230" t="str">
        <f t="shared" ca="1" si="171"/>
        <v>d:Z</v>
      </c>
      <c r="P1230" t="str">
        <f t="shared" ca="1" si="172"/>
        <v>d9:Z9</v>
      </c>
    </row>
    <row r="1231" spans="1:16">
      <c r="A1231" t="str">
        <f t="shared" si="167"/>
        <v>15</v>
      </c>
      <c r="B1231" t="str">
        <f t="shared" ca="1" si="168"/>
        <v>GRP</v>
      </c>
      <c r="C1231" t="s">
        <v>222</v>
      </c>
      <c r="D1231" t="s">
        <v>1671</v>
      </c>
      <c r="E1231">
        <f t="shared" ca="1" si="169"/>
        <v>0</v>
      </c>
      <c r="H1231" t="str">
        <f t="shared" ca="1" si="170"/>
        <v>'NEO GRP '!</v>
      </c>
      <c r="I1231" t="str">
        <f t="shared" ca="1" si="173"/>
        <v>'NEO GRP '!</v>
      </c>
      <c r="J1231">
        <f t="shared" ca="1" si="166"/>
        <v>0</v>
      </c>
      <c r="K1231">
        <f t="shared" ca="1" si="166"/>
        <v>0</v>
      </c>
      <c r="L1231">
        <f t="shared" ca="1" si="166"/>
        <v>0</v>
      </c>
      <c r="M1231">
        <f t="shared" ca="1" si="166"/>
        <v>0</v>
      </c>
      <c r="N1231">
        <f t="shared" ca="1" si="166"/>
        <v>0</v>
      </c>
      <c r="O1231" t="str">
        <f t="shared" ca="1" si="171"/>
        <v>d:Z</v>
      </c>
      <c r="P1231" t="str">
        <f t="shared" ca="1" si="172"/>
        <v>d9:Z9</v>
      </c>
    </row>
    <row r="1232" spans="1:16">
      <c r="A1232" t="str">
        <f t="shared" si="167"/>
        <v>15</v>
      </c>
      <c r="B1232" t="str">
        <f t="shared" ca="1" si="168"/>
        <v>GRP</v>
      </c>
      <c r="C1232" t="s">
        <v>223</v>
      </c>
      <c r="D1232" t="s">
        <v>1672</v>
      </c>
      <c r="E1232">
        <f t="shared" ca="1" si="169"/>
        <v>0</v>
      </c>
      <c r="H1232" t="str">
        <f t="shared" ca="1" si="170"/>
        <v>'NEO GRP '!</v>
      </c>
      <c r="I1232" t="str">
        <f t="shared" ca="1" si="173"/>
        <v>'NEO GRP '!</v>
      </c>
      <c r="J1232">
        <f t="shared" ca="1" si="166"/>
        <v>0</v>
      </c>
      <c r="K1232">
        <f t="shared" ca="1" si="166"/>
        <v>0</v>
      </c>
      <c r="L1232">
        <f t="shared" ca="1" si="166"/>
        <v>0</v>
      </c>
      <c r="M1232">
        <f t="shared" ca="1" si="166"/>
        <v>0</v>
      </c>
      <c r="N1232">
        <f t="shared" ca="1" si="166"/>
        <v>0</v>
      </c>
      <c r="O1232" t="str">
        <f t="shared" ca="1" si="171"/>
        <v>d:Z</v>
      </c>
      <c r="P1232" t="str">
        <f t="shared" ca="1" si="172"/>
        <v>d9:Z9</v>
      </c>
    </row>
    <row r="1233" spans="1:16">
      <c r="A1233" t="str">
        <f t="shared" si="167"/>
        <v>15</v>
      </c>
      <c r="B1233" t="str">
        <f t="shared" ca="1" si="168"/>
        <v>GRP</v>
      </c>
      <c r="C1233" t="s">
        <v>292</v>
      </c>
      <c r="D1233" t="s">
        <v>1673</v>
      </c>
      <c r="E1233">
        <f t="shared" ca="1" si="169"/>
        <v>0</v>
      </c>
      <c r="H1233" t="str">
        <f t="shared" ca="1" si="170"/>
        <v>'NEO GRP '!</v>
      </c>
      <c r="I1233" t="str">
        <f t="shared" ca="1" si="173"/>
        <v>'NEO GRP '!</v>
      </c>
      <c r="J1233">
        <f t="shared" ca="1" si="166"/>
        <v>0</v>
      </c>
      <c r="K1233">
        <f t="shared" ca="1" si="166"/>
        <v>0</v>
      </c>
      <c r="L1233">
        <f t="shared" ca="1" si="166"/>
        <v>0</v>
      </c>
      <c r="M1233">
        <f t="shared" ca="1" si="166"/>
        <v>0</v>
      </c>
      <c r="N1233">
        <f t="shared" ca="1" si="166"/>
        <v>0</v>
      </c>
      <c r="O1233" t="str">
        <f t="shared" ca="1" si="171"/>
        <v>d:Z</v>
      </c>
      <c r="P1233" t="str">
        <f t="shared" ca="1" si="172"/>
        <v>d9:Z9</v>
      </c>
    </row>
    <row r="1234" spans="1:16">
      <c r="A1234" t="str">
        <f t="shared" si="167"/>
        <v>15</v>
      </c>
      <c r="B1234" t="str">
        <f t="shared" ca="1" si="168"/>
        <v>GRP</v>
      </c>
      <c r="C1234" t="s">
        <v>359</v>
      </c>
      <c r="D1234" t="s">
        <v>1674</v>
      </c>
      <c r="E1234">
        <f t="shared" ca="1" si="169"/>
        <v>0</v>
      </c>
      <c r="H1234" t="str">
        <f t="shared" ca="1" si="170"/>
        <v>'NEO GRP '!</v>
      </c>
      <c r="I1234" t="str">
        <f t="shared" ca="1" si="173"/>
        <v>'NEO GRP '!</v>
      </c>
      <c r="J1234">
        <f t="shared" ca="1" si="166"/>
        <v>0</v>
      </c>
      <c r="K1234">
        <f t="shared" ca="1" si="166"/>
        <v>0</v>
      </c>
      <c r="L1234">
        <f t="shared" ca="1" si="166"/>
        <v>0</v>
      </c>
      <c r="M1234">
        <f t="shared" ca="1" si="166"/>
        <v>0</v>
      </c>
      <c r="N1234">
        <f t="shared" ca="1" si="166"/>
        <v>0</v>
      </c>
      <c r="O1234" t="str">
        <f t="shared" ca="1" si="171"/>
        <v>d:Z</v>
      </c>
      <c r="P1234" t="str">
        <f t="shared" ca="1" si="172"/>
        <v>d9:Z9</v>
      </c>
    </row>
    <row r="1235" spans="1:16">
      <c r="A1235" t="str">
        <f t="shared" si="167"/>
        <v>15</v>
      </c>
      <c r="B1235" t="str">
        <f t="shared" ca="1" si="168"/>
        <v>GRP</v>
      </c>
      <c r="C1235" t="s">
        <v>360</v>
      </c>
      <c r="D1235" t="s">
        <v>1675</v>
      </c>
      <c r="E1235">
        <f t="shared" ca="1" si="169"/>
        <v>0</v>
      </c>
      <c r="H1235" t="str">
        <f t="shared" ca="1" si="170"/>
        <v>'NEO GRP '!</v>
      </c>
      <c r="I1235" t="str">
        <f t="shared" ca="1" si="173"/>
        <v>'NEO GRP '!</v>
      </c>
      <c r="J1235">
        <f t="shared" ca="1" si="166"/>
        <v>0</v>
      </c>
      <c r="K1235">
        <f t="shared" ca="1" si="166"/>
        <v>0</v>
      </c>
      <c r="L1235">
        <f t="shared" ca="1" si="166"/>
        <v>0</v>
      </c>
      <c r="M1235">
        <f t="shared" ca="1" si="166"/>
        <v>0</v>
      </c>
      <c r="N1235">
        <f t="shared" ca="1" si="166"/>
        <v>0</v>
      </c>
      <c r="O1235" t="str">
        <f t="shared" ca="1" si="171"/>
        <v>d:Z</v>
      </c>
      <c r="P1235" t="str">
        <f t="shared" ca="1" si="172"/>
        <v>d9:Z9</v>
      </c>
    </row>
    <row r="1236" spans="1:16">
      <c r="A1236" t="str">
        <f t="shared" si="167"/>
        <v>15</v>
      </c>
      <c r="B1236" t="str">
        <f t="shared" ca="1" si="168"/>
        <v>GRP</v>
      </c>
      <c r="C1236" t="s">
        <v>224</v>
      </c>
      <c r="D1236" t="s">
        <v>1676</v>
      </c>
      <c r="E1236">
        <f t="shared" ca="1" si="169"/>
        <v>0</v>
      </c>
      <c r="H1236" t="str">
        <f t="shared" ca="1" si="170"/>
        <v>'NEO GRP '!</v>
      </c>
      <c r="I1236" t="str">
        <f t="shared" ca="1" si="173"/>
        <v>'NEO GRP '!</v>
      </c>
      <c r="J1236">
        <f t="shared" ca="1" si="166"/>
        <v>0</v>
      </c>
      <c r="K1236">
        <f t="shared" ca="1" si="166"/>
        <v>0</v>
      </c>
      <c r="L1236">
        <f t="shared" ca="1" si="166"/>
        <v>0</v>
      </c>
      <c r="M1236">
        <f t="shared" ca="1" si="166"/>
        <v>0</v>
      </c>
      <c r="N1236">
        <f t="shared" ca="1" si="166"/>
        <v>0</v>
      </c>
      <c r="O1236" t="str">
        <f t="shared" ca="1" si="171"/>
        <v>d:Z</v>
      </c>
      <c r="P1236" t="str">
        <f t="shared" ca="1" si="172"/>
        <v>d9:Z9</v>
      </c>
    </row>
    <row r="1237" spans="1:16">
      <c r="A1237" t="str">
        <f t="shared" si="167"/>
        <v>15</v>
      </c>
      <c r="B1237" t="str">
        <f t="shared" ca="1" si="168"/>
        <v>GRP</v>
      </c>
      <c r="C1237" t="s">
        <v>293</v>
      </c>
      <c r="D1237" t="s">
        <v>1677</v>
      </c>
      <c r="E1237">
        <f t="shared" ca="1" si="169"/>
        <v>0</v>
      </c>
      <c r="H1237" t="str">
        <f t="shared" ca="1" si="170"/>
        <v>'NEO GRP '!</v>
      </c>
      <c r="I1237" t="str">
        <f t="shared" ca="1" si="173"/>
        <v>'NEO GRP '!</v>
      </c>
      <c r="J1237">
        <f t="shared" ca="1" si="166"/>
        <v>0</v>
      </c>
      <c r="K1237">
        <f t="shared" ca="1" si="166"/>
        <v>0</v>
      </c>
      <c r="L1237">
        <f t="shared" ca="1" si="166"/>
        <v>0</v>
      </c>
      <c r="M1237">
        <f t="shared" ca="1" si="166"/>
        <v>0</v>
      </c>
      <c r="N1237">
        <f t="shared" ca="1" si="166"/>
        <v>0</v>
      </c>
      <c r="O1237" t="str">
        <f t="shared" ca="1" si="171"/>
        <v>d:Z</v>
      </c>
      <c r="P1237" t="str">
        <f t="shared" ca="1" si="172"/>
        <v>d9:Z9</v>
      </c>
    </row>
    <row r="1238" spans="1:16">
      <c r="A1238" t="str">
        <f t="shared" si="167"/>
        <v>15</v>
      </c>
      <c r="B1238" t="str">
        <f t="shared" ca="1" si="168"/>
        <v>GRP</v>
      </c>
      <c r="C1238" t="s">
        <v>361</v>
      </c>
      <c r="D1238" t="s">
        <v>1678</v>
      </c>
      <c r="E1238">
        <f t="shared" ca="1" si="169"/>
        <v>0</v>
      </c>
      <c r="H1238" t="str">
        <f t="shared" ca="1" si="170"/>
        <v>'NEO GRP '!</v>
      </c>
      <c r="I1238" t="str">
        <f t="shared" ca="1" si="173"/>
        <v>'NEO GRP '!</v>
      </c>
      <c r="J1238">
        <f t="shared" ca="1" si="166"/>
        <v>0</v>
      </c>
      <c r="K1238">
        <f t="shared" ca="1" si="166"/>
        <v>0</v>
      </c>
      <c r="L1238">
        <f t="shared" ca="1" si="166"/>
        <v>0</v>
      </c>
      <c r="M1238">
        <f t="shared" ca="1" si="166"/>
        <v>0</v>
      </c>
      <c r="N1238">
        <f t="shared" ca="1" si="166"/>
        <v>0</v>
      </c>
      <c r="O1238" t="str">
        <f t="shared" ca="1" si="171"/>
        <v>d:Z</v>
      </c>
      <c r="P1238" t="str">
        <f t="shared" ca="1" si="172"/>
        <v>d9:Z9</v>
      </c>
    </row>
    <row r="1239" spans="1:16">
      <c r="A1239" t="str">
        <f t="shared" si="167"/>
        <v>15</v>
      </c>
      <c r="B1239" t="str">
        <f t="shared" ca="1" si="168"/>
        <v>GRP</v>
      </c>
      <c r="C1239" t="s">
        <v>362</v>
      </c>
      <c r="D1239" t="s">
        <v>1679</v>
      </c>
      <c r="E1239">
        <f t="shared" ca="1" si="169"/>
        <v>0</v>
      </c>
      <c r="H1239" t="str">
        <f t="shared" ca="1" si="170"/>
        <v>'NEO GRP '!</v>
      </c>
      <c r="I1239" t="str">
        <f t="shared" ca="1" si="173"/>
        <v>'NEO GRP '!</v>
      </c>
      <c r="J1239">
        <f t="shared" ca="1" si="166"/>
        <v>0</v>
      </c>
      <c r="K1239">
        <f t="shared" ca="1" si="166"/>
        <v>0</v>
      </c>
      <c r="L1239">
        <f t="shared" ca="1" si="166"/>
        <v>0</v>
      </c>
      <c r="M1239">
        <f t="shared" ca="1" si="166"/>
        <v>0</v>
      </c>
      <c r="N1239">
        <f t="shared" ca="1" si="166"/>
        <v>0</v>
      </c>
      <c r="O1239" t="str">
        <f t="shared" ca="1" si="171"/>
        <v>d:Z</v>
      </c>
      <c r="P1239" t="str">
        <f t="shared" ca="1" si="172"/>
        <v>d9:Z9</v>
      </c>
    </row>
    <row r="1240" spans="1:16">
      <c r="A1240" t="str">
        <f t="shared" si="167"/>
        <v>15</v>
      </c>
      <c r="B1240" t="str">
        <f t="shared" ca="1" si="168"/>
        <v>GRP</v>
      </c>
      <c r="C1240" t="s">
        <v>225</v>
      </c>
      <c r="D1240" t="s">
        <v>1680</v>
      </c>
      <c r="E1240">
        <f t="shared" ca="1" si="169"/>
        <v>0</v>
      </c>
      <c r="H1240" t="str">
        <f t="shared" ca="1" si="170"/>
        <v>'NEO GRP '!</v>
      </c>
      <c r="I1240" t="str">
        <f t="shared" ca="1" si="173"/>
        <v>'NEO GRP '!</v>
      </c>
      <c r="J1240">
        <f t="shared" ca="1" si="166"/>
        <v>0</v>
      </c>
      <c r="K1240">
        <f t="shared" ca="1" si="166"/>
        <v>0</v>
      </c>
      <c r="L1240">
        <f t="shared" ca="1" si="166"/>
        <v>0</v>
      </c>
      <c r="M1240">
        <f t="shared" ca="1" si="166"/>
        <v>0</v>
      </c>
      <c r="N1240">
        <f t="shared" ca="1" si="166"/>
        <v>0</v>
      </c>
      <c r="O1240" t="str">
        <f t="shared" ca="1" si="171"/>
        <v>d:Z</v>
      </c>
      <c r="P1240" t="str">
        <f t="shared" ca="1" si="172"/>
        <v>d9:Z9</v>
      </c>
    </row>
    <row r="1241" spans="1:16">
      <c r="A1241" t="str">
        <f t="shared" si="167"/>
        <v>15</v>
      </c>
      <c r="B1241" t="str">
        <f t="shared" ca="1" si="168"/>
        <v>GRP</v>
      </c>
      <c r="C1241" t="s">
        <v>226</v>
      </c>
      <c r="D1241" t="s">
        <v>1681</v>
      </c>
      <c r="E1241">
        <f t="shared" ca="1" si="169"/>
        <v>0</v>
      </c>
      <c r="H1241" t="str">
        <f t="shared" ca="1" si="170"/>
        <v>'NEO GRP '!</v>
      </c>
      <c r="I1241" t="str">
        <f t="shared" ca="1" si="173"/>
        <v>'NEO GRP '!</v>
      </c>
      <c r="J1241">
        <f t="shared" ca="1" si="166"/>
        <v>0</v>
      </c>
      <c r="K1241">
        <f t="shared" ca="1" si="166"/>
        <v>0</v>
      </c>
      <c r="L1241">
        <f t="shared" ca="1" si="166"/>
        <v>0</v>
      </c>
      <c r="M1241">
        <f t="shared" ca="1" si="166"/>
        <v>0</v>
      </c>
      <c r="N1241">
        <f t="shared" ca="1" si="166"/>
        <v>0</v>
      </c>
      <c r="O1241" t="str">
        <f t="shared" ca="1" si="171"/>
        <v>d:Z</v>
      </c>
      <c r="P1241" t="str">
        <f t="shared" ca="1" si="172"/>
        <v>d9:Z9</v>
      </c>
    </row>
    <row r="1242" spans="1:16">
      <c r="A1242" t="str">
        <f t="shared" si="167"/>
        <v>15</v>
      </c>
      <c r="B1242" t="str">
        <f t="shared" ca="1" si="168"/>
        <v>GRP</v>
      </c>
      <c r="C1242" t="s">
        <v>289</v>
      </c>
      <c r="D1242" t="s">
        <v>1682</v>
      </c>
      <c r="E1242">
        <f t="shared" ca="1" si="169"/>
        <v>0</v>
      </c>
      <c r="H1242" t="str">
        <f t="shared" ca="1" si="170"/>
        <v>'NEO GRP '!</v>
      </c>
      <c r="I1242" t="str">
        <f t="shared" ca="1" si="173"/>
        <v>'NEO GRP '!</v>
      </c>
      <c r="J1242">
        <f t="shared" ca="1" si="166"/>
        <v>0</v>
      </c>
      <c r="K1242">
        <f t="shared" ca="1" si="166"/>
        <v>0</v>
      </c>
      <c r="L1242">
        <f t="shared" ca="1" si="166"/>
        <v>0</v>
      </c>
      <c r="M1242">
        <f t="shared" ca="1" si="166"/>
        <v>0</v>
      </c>
      <c r="N1242">
        <f t="shared" ca="1" si="166"/>
        <v>0</v>
      </c>
      <c r="O1242" t="str">
        <f t="shared" ca="1" si="171"/>
        <v>d:Z</v>
      </c>
      <c r="P1242" t="str">
        <f t="shared" ca="1" si="172"/>
        <v>d9:Z9</v>
      </c>
    </row>
    <row r="1243" spans="1:16">
      <c r="A1243" t="str">
        <f t="shared" si="167"/>
        <v>15</v>
      </c>
      <c r="B1243" t="str">
        <f t="shared" ca="1" si="168"/>
        <v>GRP</v>
      </c>
      <c r="C1243" t="s">
        <v>363</v>
      </c>
      <c r="D1243" t="s">
        <v>1683</v>
      </c>
      <c r="E1243">
        <f t="shared" ca="1" si="169"/>
        <v>0</v>
      </c>
      <c r="H1243" t="str">
        <f t="shared" ca="1" si="170"/>
        <v>'NEO GRP '!</v>
      </c>
      <c r="I1243" t="str">
        <f t="shared" ca="1" si="173"/>
        <v>'NEO GRP '!</v>
      </c>
      <c r="J1243">
        <f t="shared" ca="1" si="166"/>
        <v>0</v>
      </c>
      <c r="K1243">
        <f t="shared" ca="1" si="166"/>
        <v>0</v>
      </c>
      <c r="L1243">
        <f t="shared" ca="1" si="166"/>
        <v>0</v>
      </c>
      <c r="M1243">
        <f t="shared" ca="1" si="166"/>
        <v>0</v>
      </c>
      <c r="N1243">
        <f t="shared" ca="1" si="166"/>
        <v>0</v>
      </c>
      <c r="O1243" t="str">
        <f t="shared" ca="1" si="171"/>
        <v>d:Z</v>
      </c>
      <c r="P1243" t="str">
        <f t="shared" ca="1" si="172"/>
        <v>d9:Z9</v>
      </c>
    </row>
    <row r="1244" spans="1:16">
      <c r="A1244" t="str">
        <f t="shared" si="167"/>
        <v>15</v>
      </c>
      <c r="B1244" t="str">
        <f t="shared" ca="1" si="168"/>
        <v>GRP</v>
      </c>
      <c r="C1244" t="s">
        <v>364</v>
      </c>
      <c r="D1244" t="s">
        <v>1684</v>
      </c>
      <c r="E1244">
        <f t="shared" ca="1" si="169"/>
        <v>0</v>
      </c>
      <c r="H1244" t="str">
        <f t="shared" ca="1" si="170"/>
        <v>'NEO GRP '!</v>
      </c>
      <c r="I1244" t="str">
        <f t="shared" ca="1" si="173"/>
        <v>'NEO GRP '!</v>
      </c>
      <c r="J1244">
        <f t="shared" ca="1" si="166"/>
        <v>0</v>
      </c>
      <c r="K1244">
        <f t="shared" ca="1" si="166"/>
        <v>0</v>
      </c>
      <c r="L1244">
        <f t="shared" ca="1" si="166"/>
        <v>0</v>
      </c>
      <c r="M1244">
        <f t="shared" ca="1" si="166"/>
        <v>0</v>
      </c>
      <c r="N1244">
        <f t="shared" ca="1" si="166"/>
        <v>0</v>
      </c>
      <c r="O1244" t="str">
        <f t="shared" ca="1" si="171"/>
        <v>d:Z</v>
      </c>
      <c r="P1244" t="str">
        <f t="shared" ca="1" si="172"/>
        <v>d9:Z9</v>
      </c>
    </row>
    <row r="1245" spans="1:16">
      <c r="A1245" t="str">
        <f t="shared" si="167"/>
        <v>15</v>
      </c>
      <c r="B1245" t="str">
        <f t="shared" ca="1" si="168"/>
        <v>GRP</v>
      </c>
      <c r="C1245" t="s">
        <v>290</v>
      </c>
      <c r="D1245" t="s">
        <v>1685</v>
      </c>
      <c r="E1245">
        <f t="shared" ca="1" si="169"/>
        <v>0</v>
      </c>
      <c r="H1245" t="str">
        <f t="shared" ca="1" si="170"/>
        <v>'NEO GRP '!</v>
      </c>
      <c r="I1245" t="str">
        <f t="shared" ca="1" si="173"/>
        <v>'NEO GRP '!</v>
      </c>
      <c r="J1245">
        <f t="shared" ca="1" si="166"/>
        <v>0</v>
      </c>
      <c r="K1245">
        <f t="shared" ca="1" si="166"/>
        <v>0</v>
      </c>
      <c r="L1245">
        <f t="shared" ca="1" si="166"/>
        <v>0</v>
      </c>
      <c r="M1245">
        <f t="shared" ca="1" si="166"/>
        <v>0</v>
      </c>
      <c r="N1245">
        <f t="shared" ca="1" si="166"/>
        <v>0</v>
      </c>
      <c r="O1245" t="str">
        <f t="shared" ca="1" si="171"/>
        <v>d:Z</v>
      </c>
      <c r="P1245" t="str">
        <f t="shared" ca="1" si="172"/>
        <v>d9:Z9</v>
      </c>
    </row>
    <row r="1246" spans="1:16">
      <c r="A1246" t="str">
        <f t="shared" si="167"/>
        <v>15</v>
      </c>
      <c r="B1246" t="str">
        <f t="shared" ca="1" si="168"/>
        <v>GRP</v>
      </c>
      <c r="C1246" t="s">
        <v>365</v>
      </c>
      <c r="D1246" t="s">
        <v>1686</v>
      </c>
      <c r="E1246">
        <f t="shared" ca="1" si="169"/>
        <v>0</v>
      </c>
      <c r="H1246" t="str">
        <f t="shared" ca="1" si="170"/>
        <v>'NEO GRP '!</v>
      </c>
      <c r="I1246" t="str">
        <f t="shared" ca="1" si="173"/>
        <v>'NEO GRP '!</v>
      </c>
      <c r="J1246">
        <f t="shared" ca="1" si="166"/>
        <v>0</v>
      </c>
      <c r="K1246">
        <f t="shared" ca="1" si="166"/>
        <v>0</v>
      </c>
      <c r="L1246">
        <f t="shared" ca="1" si="166"/>
        <v>0</v>
      </c>
      <c r="M1246">
        <f t="shared" ca="1" si="166"/>
        <v>0</v>
      </c>
      <c r="N1246">
        <f t="shared" ca="1" si="166"/>
        <v>0</v>
      </c>
      <c r="O1246" t="str">
        <f t="shared" ca="1" si="171"/>
        <v>d:Z</v>
      </c>
      <c r="P1246" t="str">
        <f t="shared" ca="1" si="172"/>
        <v>d9:Z9</v>
      </c>
    </row>
    <row r="1247" spans="1:16">
      <c r="A1247" t="str">
        <f t="shared" si="167"/>
        <v>15</v>
      </c>
      <c r="B1247" t="str">
        <f t="shared" ca="1" si="168"/>
        <v>GRP</v>
      </c>
      <c r="C1247" t="s">
        <v>366</v>
      </c>
      <c r="D1247" t="s">
        <v>1687</v>
      </c>
      <c r="E1247">
        <f t="shared" ca="1" si="169"/>
        <v>0</v>
      </c>
      <c r="H1247" t="str">
        <f t="shared" ca="1" si="170"/>
        <v>'NEO GRP '!</v>
      </c>
      <c r="I1247" t="str">
        <f t="shared" ca="1" si="173"/>
        <v>'NEO GRP '!</v>
      </c>
      <c r="J1247">
        <f t="shared" ca="1" si="166"/>
        <v>0</v>
      </c>
      <c r="K1247">
        <f t="shared" ca="1" si="166"/>
        <v>0</v>
      </c>
      <c r="L1247">
        <f t="shared" ca="1" si="166"/>
        <v>0</v>
      </c>
      <c r="M1247">
        <f t="shared" ca="1" si="166"/>
        <v>0</v>
      </c>
      <c r="N1247">
        <f t="shared" ca="1" si="166"/>
        <v>0</v>
      </c>
      <c r="O1247" t="str">
        <f t="shared" ca="1" si="171"/>
        <v>d:Z</v>
      </c>
      <c r="P1247" t="str">
        <f t="shared" ca="1" si="172"/>
        <v>d9:Z9</v>
      </c>
    </row>
    <row r="1248" spans="1:16">
      <c r="A1248" t="str">
        <f t="shared" si="167"/>
        <v>15</v>
      </c>
      <c r="B1248" t="str">
        <f t="shared" ca="1" si="168"/>
        <v>GRP</v>
      </c>
      <c r="C1248" t="s">
        <v>291</v>
      </c>
      <c r="D1248" t="s">
        <v>1688</v>
      </c>
      <c r="E1248">
        <f t="shared" ca="1" si="169"/>
        <v>0</v>
      </c>
      <c r="H1248" t="str">
        <f t="shared" ca="1" si="170"/>
        <v>'NEO GRP '!</v>
      </c>
      <c r="I1248" t="str">
        <f t="shared" ca="1" si="173"/>
        <v>'NEO GRP '!</v>
      </c>
      <c r="J1248">
        <f t="shared" ref="J1248:N1298" ca="1" si="174">IF(IFERROR(VLOOKUP($C1248,INDIRECT(J$14&amp;"D:D"),1,FALSE),0)&lt;&gt;0,J$14,0)</f>
        <v>0</v>
      </c>
      <c r="K1248">
        <f t="shared" ca="1" si="174"/>
        <v>0</v>
      </c>
      <c r="L1248">
        <f t="shared" ca="1" si="174"/>
        <v>0</v>
      </c>
      <c r="M1248">
        <f t="shared" ca="1" si="174"/>
        <v>0</v>
      </c>
      <c r="N1248">
        <f t="shared" ca="1" si="174"/>
        <v>0</v>
      </c>
      <c r="O1248" t="str">
        <f t="shared" ca="1" si="171"/>
        <v>d:Z</v>
      </c>
      <c r="P1248" t="str">
        <f t="shared" ca="1" si="172"/>
        <v>d9:Z9</v>
      </c>
    </row>
    <row r="1249" spans="1:16">
      <c r="A1249" t="str">
        <f t="shared" si="167"/>
        <v>15</v>
      </c>
      <c r="B1249" t="str">
        <f t="shared" ca="1" si="168"/>
        <v>GRP</v>
      </c>
      <c r="C1249" t="s">
        <v>367</v>
      </c>
      <c r="D1249" t="s">
        <v>1689</v>
      </c>
      <c r="E1249">
        <f t="shared" ca="1" si="169"/>
        <v>0</v>
      </c>
      <c r="H1249" t="str">
        <f t="shared" ca="1" si="170"/>
        <v>'NEO GRP '!</v>
      </c>
      <c r="I1249" t="str">
        <f t="shared" ca="1" si="173"/>
        <v>'NEO GRP '!</v>
      </c>
      <c r="J1249">
        <f t="shared" ca="1" si="174"/>
        <v>0</v>
      </c>
      <c r="K1249">
        <f t="shared" ca="1" si="174"/>
        <v>0</v>
      </c>
      <c r="L1249">
        <f t="shared" ca="1" si="174"/>
        <v>0</v>
      </c>
      <c r="M1249">
        <f t="shared" ca="1" si="174"/>
        <v>0</v>
      </c>
      <c r="N1249">
        <f t="shared" ca="1" si="174"/>
        <v>0</v>
      </c>
      <c r="O1249" t="str">
        <f t="shared" ca="1" si="171"/>
        <v>d:Z</v>
      </c>
      <c r="P1249" t="str">
        <f t="shared" ca="1" si="172"/>
        <v>d9:Z9</v>
      </c>
    </row>
    <row r="1250" spans="1:16">
      <c r="A1250" t="str">
        <f t="shared" si="167"/>
        <v>15</v>
      </c>
      <c r="B1250" t="str">
        <f t="shared" ca="1" si="168"/>
        <v>GRP</v>
      </c>
      <c r="C1250" t="s">
        <v>368</v>
      </c>
      <c r="D1250" t="s">
        <v>1690</v>
      </c>
      <c r="E1250">
        <f t="shared" ca="1" si="169"/>
        <v>0</v>
      </c>
      <c r="H1250" t="str">
        <f t="shared" ca="1" si="170"/>
        <v>'NEO GRP '!</v>
      </c>
      <c r="I1250" t="str">
        <f t="shared" ca="1" si="173"/>
        <v>'NEO GRP '!</v>
      </c>
      <c r="J1250">
        <f t="shared" ca="1" si="174"/>
        <v>0</v>
      </c>
      <c r="K1250">
        <f t="shared" ca="1" si="174"/>
        <v>0</v>
      </c>
      <c r="L1250">
        <f t="shared" ca="1" si="174"/>
        <v>0</v>
      </c>
      <c r="M1250">
        <f t="shared" ca="1" si="174"/>
        <v>0</v>
      </c>
      <c r="N1250">
        <f t="shared" ca="1" si="174"/>
        <v>0</v>
      </c>
      <c r="O1250" t="str">
        <f t="shared" ca="1" si="171"/>
        <v>d:Z</v>
      </c>
      <c r="P1250" t="str">
        <f t="shared" ca="1" si="172"/>
        <v>d9:Z9</v>
      </c>
    </row>
    <row r="1251" spans="1:16">
      <c r="A1251" t="str">
        <f t="shared" si="167"/>
        <v>15</v>
      </c>
      <c r="B1251" t="str">
        <f t="shared" ca="1" si="168"/>
        <v>GRP</v>
      </c>
      <c r="C1251" t="s">
        <v>227</v>
      </c>
      <c r="D1251" t="s">
        <v>1691</v>
      </c>
      <c r="E1251">
        <f t="shared" ca="1" si="169"/>
        <v>0</v>
      </c>
      <c r="H1251" t="str">
        <f t="shared" ca="1" si="170"/>
        <v>'NEO GRP '!</v>
      </c>
      <c r="I1251" t="str">
        <f t="shared" ca="1" si="173"/>
        <v>'NEO GRP '!</v>
      </c>
      <c r="J1251">
        <f t="shared" ca="1" si="174"/>
        <v>0</v>
      </c>
      <c r="K1251">
        <f t="shared" ca="1" si="174"/>
        <v>0</v>
      </c>
      <c r="L1251">
        <f t="shared" ca="1" si="174"/>
        <v>0</v>
      </c>
      <c r="M1251">
        <f t="shared" ca="1" si="174"/>
        <v>0</v>
      </c>
      <c r="N1251">
        <f t="shared" ca="1" si="174"/>
        <v>0</v>
      </c>
      <c r="O1251" t="str">
        <f t="shared" ca="1" si="171"/>
        <v>d:Z</v>
      </c>
      <c r="P1251" t="str">
        <f t="shared" ca="1" si="172"/>
        <v>d9:Z9</v>
      </c>
    </row>
    <row r="1252" spans="1:16">
      <c r="A1252" t="str">
        <f t="shared" si="167"/>
        <v>01</v>
      </c>
      <c r="B1252" t="str">
        <f t="shared" ca="1" si="168"/>
        <v>PU</v>
      </c>
      <c r="C1252" t="s">
        <v>388</v>
      </c>
      <c r="D1252" t="s">
        <v>1692</v>
      </c>
      <c r="E1252">
        <f t="shared" ca="1" si="169"/>
        <v>0</v>
      </c>
      <c r="H1252" t="str">
        <f t="shared" ca="1" si="170"/>
        <v>'NEO PU'!</v>
      </c>
      <c r="I1252">
        <f t="shared" ca="1" si="173"/>
        <v>0</v>
      </c>
      <c r="J1252" t="str">
        <f t="shared" ca="1" si="174"/>
        <v>'NEO PU'!</v>
      </c>
      <c r="K1252">
        <f t="shared" ca="1" si="174"/>
        <v>0</v>
      </c>
      <c r="L1252">
        <f t="shared" ca="1" si="174"/>
        <v>0</v>
      </c>
      <c r="M1252">
        <f t="shared" ca="1" si="174"/>
        <v>0</v>
      </c>
      <c r="N1252">
        <f t="shared" ca="1" si="174"/>
        <v>0</v>
      </c>
      <c r="O1252" t="str">
        <f t="shared" ca="1" si="171"/>
        <v>d:t</v>
      </c>
      <c r="P1252" t="str">
        <f t="shared" ca="1" si="172"/>
        <v>d9:t9</v>
      </c>
    </row>
    <row r="1253" spans="1:16">
      <c r="A1253" t="str">
        <f t="shared" si="167"/>
        <v>02</v>
      </c>
      <c r="B1253" t="str">
        <f t="shared" ca="1" si="168"/>
        <v>PU</v>
      </c>
      <c r="C1253" t="s">
        <v>388</v>
      </c>
      <c r="D1253" t="s">
        <v>1693</v>
      </c>
      <c r="E1253">
        <f t="shared" ca="1" si="169"/>
        <v>0</v>
      </c>
      <c r="H1253" t="str">
        <f t="shared" ca="1" si="170"/>
        <v>'NEO PU'!</v>
      </c>
      <c r="I1253">
        <f t="shared" ca="1" si="173"/>
        <v>0</v>
      </c>
      <c r="J1253" t="str">
        <f t="shared" ca="1" si="174"/>
        <v>'NEO PU'!</v>
      </c>
      <c r="K1253">
        <f t="shared" ca="1" si="174"/>
        <v>0</v>
      </c>
      <c r="L1253">
        <f t="shared" ca="1" si="174"/>
        <v>0</v>
      </c>
      <c r="M1253">
        <f t="shared" ca="1" si="174"/>
        <v>0</v>
      </c>
      <c r="N1253">
        <f t="shared" ca="1" si="174"/>
        <v>0</v>
      </c>
      <c r="O1253" t="str">
        <f t="shared" ca="1" si="171"/>
        <v>d:t</v>
      </c>
      <c r="P1253" t="str">
        <f t="shared" ca="1" si="172"/>
        <v>d9:t9</v>
      </c>
    </row>
    <row r="1254" spans="1:16">
      <c r="A1254" t="str">
        <f t="shared" si="167"/>
        <v>03</v>
      </c>
      <c r="B1254" t="str">
        <f t="shared" ca="1" si="168"/>
        <v>PU</v>
      </c>
      <c r="C1254" t="s">
        <v>388</v>
      </c>
      <c r="D1254" t="s">
        <v>1694</v>
      </c>
      <c r="E1254">
        <f t="shared" ca="1" si="169"/>
        <v>0</v>
      </c>
      <c r="H1254" t="str">
        <f t="shared" ca="1" si="170"/>
        <v>'NEO PU'!</v>
      </c>
      <c r="I1254">
        <f t="shared" ca="1" si="173"/>
        <v>0</v>
      </c>
      <c r="J1254" t="str">
        <f t="shared" ca="1" si="174"/>
        <v>'NEO PU'!</v>
      </c>
      <c r="K1254">
        <f t="shared" ca="1" si="174"/>
        <v>0</v>
      </c>
      <c r="L1254">
        <f t="shared" ca="1" si="174"/>
        <v>0</v>
      </c>
      <c r="M1254">
        <f t="shared" ca="1" si="174"/>
        <v>0</v>
      </c>
      <c r="N1254">
        <f t="shared" ca="1" si="174"/>
        <v>0</v>
      </c>
      <c r="O1254" t="str">
        <f t="shared" ca="1" si="171"/>
        <v>d:t</v>
      </c>
      <c r="P1254" t="str">
        <f t="shared" ca="1" si="172"/>
        <v>d9:t9</v>
      </c>
    </row>
    <row r="1255" spans="1:16">
      <c r="A1255" t="str">
        <f t="shared" si="167"/>
        <v>04</v>
      </c>
      <c r="B1255" t="str">
        <f t="shared" ca="1" si="168"/>
        <v>PU</v>
      </c>
      <c r="C1255" t="s">
        <v>388</v>
      </c>
      <c r="D1255" t="s">
        <v>1695</v>
      </c>
      <c r="E1255">
        <f t="shared" ca="1" si="169"/>
        <v>0</v>
      </c>
      <c r="H1255" t="str">
        <f t="shared" ca="1" si="170"/>
        <v>'NEO PU'!</v>
      </c>
      <c r="I1255">
        <f t="shared" ca="1" si="173"/>
        <v>0</v>
      </c>
      <c r="J1255" t="str">
        <f t="shared" ca="1" si="174"/>
        <v>'NEO PU'!</v>
      </c>
      <c r="K1255">
        <f t="shared" ca="1" si="174"/>
        <v>0</v>
      </c>
      <c r="L1255">
        <f t="shared" ca="1" si="174"/>
        <v>0</v>
      </c>
      <c r="M1255">
        <f t="shared" ca="1" si="174"/>
        <v>0</v>
      </c>
      <c r="N1255">
        <f t="shared" ca="1" si="174"/>
        <v>0</v>
      </c>
      <c r="O1255" t="str">
        <f t="shared" ca="1" si="171"/>
        <v>d:t</v>
      </c>
      <c r="P1255" t="str">
        <f t="shared" ca="1" si="172"/>
        <v>d9:t9</v>
      </c>
    </row>
    <row r="1256" spans="1:16">
      <c r="A1256" t="str">
        <f t="shared" si="167"/>
        <v>05</v>
      </c>
      <c r="B1256" t="str">
        <f t="shared" ca="1" si="168"/>
        <v>PU</v>
      </c>
      <c r="C1256" t="s">
        <v>388</v>
      </c>
      <c r="D1256" t="s">
        <v>1696</v>
      </c>
      <c r="E1256">
        <f t="shared" ca="1" si="169"/>
        <v>0</v>
      </c>
      <c r="H1256" t="str">
        <f t="shared" ca="1" si="170"/>
        <v>'NEO PU'!</v>
      </c>
      <c r="I1256">
        <f t="shared" ca="1" si="173"/>
        <v>0</v>
      </c>
      <c r="J1256" t="str">
        <f t="shared" ca="1" si="174"/>
        <v>'NEO PU'!</v>
      </c>
      <c r="K1256">
        <f t="shared" ca="1" si="174"/>
        <v>0</v>
      </c>
      <c r="L1256">
        <f t="shared" ca="1" si="174"/>
        <v>0</v>
      </c>
      <c r="M1256">
        <f t="shared" ca="1" si="174"/>
        <v>0</v>
      </c>
      <c r="N1256">
        <f t="shared" ca="1" si="174"/>
        <v>0</v>
      </c>
      <c r="O1256" t="str">
        <f t="shared" ca="1" si="171"/>
        <v>d:t</v>
      </c>
      <c r="P1256" t="str">
        <f t="shared" ca="1" si="172"/>
        <v>d9:t9</v>
      </c>
    </row>
    <row r="1257" spans="1:16">
      <c r="A1257" t="str">
        <f t="shared" si="167"/>
        <v>06</v>
      </c>
      <c r="B1257" t="str">
        <f t="shared" ca="1" si="168"/>
        <v>PU</v>
      </c>
      <c r="C1257" t="s">
        <v>388</v>
      </c>
      <c r="D1257" t="s">
        <v>1697</v>
      </c>
      <c r="E1257">
        <f t="shared" ca="1" si="169"/>
        <v>0</v>
      </c>
      <c r="H1257" t="str">
        <f t="shared" ca="1" si="170"/>
        <v>'NEO PU'!</v>
      </c>
      <c r="I1257">
        <f t="shared" ca="1" si="173"/>
        <v>0</v>
      </c>
      <c r="J1257" t="str">
        <f t="shared" ca="1" si="174"/>
        <v>'NEO PU'!</v>
      </c>
      <c r="K1257">
        <f t="shared" ca="1" si="174"/>
        <v>0</v>
      </c>
      <c r="L1257">
        <f t="shared" ca="1" si="174"/>
        <v>0</v>
      </c>
      <c r="M1257">
        <f t="shared" ca="1" si="174"/>
        <v>0</v>
      </c>
      <c r="N1257">
        <f t="shared" ca="1" si="174"/>
        <v>0</v>
      </c>
      <c r="O1257" t="str">
        <f t="shared" ca="1" si="171"/>
        <v>d:t</v>
      </c>
      <c r="P1257" t="str">
        <f t="shared" ca="1" si="172"/>
        <v>d9:t9</v>
      </c>
    </row>
    <row r="1258" spans="1:16">
      <c r="A1258" t="str">
        <f t="shared" si="167"/>
        <v>09</v>
      </c>
      <c r="B1258" t="str">
        <f t="shared" ca="1" si="168"/>
        <v>PU</v>
      </c>
      <c r="C1258" t="s">
        <v>388</v>
      </c>
      <c r="D1258" t="s">
        <v>1698</v>
      </c>
      <c r="E1258">
        <f t="shared" ca="1" si="169"/>
        <v>0</v>
      </c>
      <c r="H1258" t="str">
        <f t="shared" ca="1" si="170"/>
        <v>'NEO PU'!</v>
      </c>
      <c r="I1258">
        <f t="shared" ca="1" si="173"/>
        <v>0</v>
      </c>
      <c r="J1258" t="str">
        <f t="shared" ca="1" si="174"/>
        <v>'NEO PU'!</v>
      </c>
      <c r="K1258">
        <f t="shared" ca="1" si="174"/>
        <v>0</v>
      </c>
      <c r="L1258">
        <f t="shared" ca="1" si="174"/>
        <v>0</v>
      </c>
      <c r="M1258">
        <f t="shared" ca="1" si="174"/>
        <v>0</v>
      </c>
      <c r="N1258">
        <f t="shared" ca="1" si="174"/>
        <v>0</v>
      </c>
      <c r="O1258" t="str">
        <f t="shared" ca="1" si="171"/>
        <v>d:t</v>
      </c>
      <c r="P1258" t="str">
        <f t="shared" ca="1" si="172"/>
        <v>d9:t9</v>
      </c>
    </row>
    <row r="1259" spans="1:16">
      <c r="A1259" t="str">
        <f t="shared" si="167"/>
        <v>11</v>
      </c>
      <c r="B1259" t="str">
        <f t="shared" ca="1" si="168"/>
        <v>PU</v>
      </c>
      <c r="C1259" t="s">
        <v>388</v>
      </c>
      <c r="D1259" t="s">
        <v>1699</v>
      </c>
      <c r="E1259">
        <f t="shared" ca="1" si="169"/>
        <v>0</v>
      </c>
      <c r="H1259" t="str">
        <f t="shared" ca="1" si="170"/>
        <v>'NEO PU'!</v>
      </c>
      <c r="I1259">
        <f t="shared" ca="1" si="173"/>
        <v>0</v>
      </c>
      <c r="J1259" t="str">
        <f t="shared" ca="1" si="174"/>
        <v>'NEO PU'!</v>
      </c>
      <c r="K1259">
        <f t="shared" ca="1" si="174"/>
        <v>0</v>
      </c>
      <c r="L1259">
        <f t="shared" ca="1" si="174"/>
        <v>0</v>
      </c>
      <c r="M1259">
        <f t="shared" ca="1" si="174"/>
        <v>0</v>
      </c>
      <c r="N1259">
        <f t="shared" ca="1" si="174"/>
        <v>0</v>
      </c>
      <c r="O1259" t="str">
        <f t="shared" ca="1" si="171"/>
        <v>d:t</v>
      </c>
      <c r="P1259" t="str">
        <f t="shared" ca="1" si="172"/>
        <v>d9:t9</v>
      </c>
    </row>
    <row r="1260" spans="1:16">
      <c r="A1260" t="str">
        <f t="shared" si="167"/>
        <v>12</v>
      </c>
      <c r="B1260" t="str">
        <f t="shared" ca="1" si="168"/>
        <v>PU</v>
      </c>
      <c r="C1260" t="s">
        <v>388</v>
      </c>
      <c r="D1260" t="s">
        <v>1700</v>
      </c>
      <c r="E1260">
        <f t="shared" ca="1" si="169"/>
        <v>0</v>
      </c>
      <c r="H1260" t="str">
        <f t="shared" ca="1" si="170"/>
        <v>'NEO PU'!</v>
      </c>
      <c r="I1260">
        <f t="shared" ca="1" si="173"/>
        <v>0</v>
      </c>
      <c r="J1260" t="str">
        <f t="shared" ca="1" si="174"/>
        <v>'NEO PU'!</v>
      </c>
      <c r="K1260">
        <f t="shared" ca="1" si="174"/>
        <v>0</v>
      </c>
      <c r="L1260">
        <f t="shared" ca="1" si="174"/>
        <v>0</v>
      </c>
      <c r="M1260">
        <f t="shared" ca="1" si="174"/>
        <v>0</v>
      </c>
      <c r="N1260">
        <f t="shared" ca="1" si="174"/>
        <v>0</v>
      </c>
      <c r="O1260" t="str">
        <f t="shared" ca="1" si="171"/>
        <v>d:t</v>
      </c>
      <c r="P1260" t="str">
        <f t="shared" ca="1" si="172"/>
        <v>d9:t9</v>
      </c>
    </row>
    <row r="1261" spans="1:16">
      <c r="A1261" t="str">
        <f t="shared" si="167"/>
        <v>14</v>
      </c>
      <c r="B1261" t="str">
        <f t="shared" ca="1" si="168"/>
        <v>PU</v>
      </c>
      <c r="C1261" t="s">
        <v>388</v>
      </c>
      <c r="D1261" t="s">
        <v>1701</v>
      </c>
      <c r="E1261">
        <f t="shared" ca="1" si="169"/>
        <v>0</v>
      </c>
      <c r="H1261" t="str">
        <f t="shared" ca="1" si="170"/>
        <v>'NEO PU'!</v>
      </c>
      <c r="I1261">
        <f t="shared" ca="1" si="173"/>
        <v>0</v>
      </c>
      <c r="J1261" t="str">
        <f t="shared" ca="1" si="174"/>
        <v>'NEO PU'!</v>
      </c>
      <c r="K1261">
        <f t="shared" ca="1" si="174"/>
        <v>0</v>
      </c>
      <c r="L1261">
        <f t="shared" ca="1" si="174"/>
        <v>0</v>
      </c>
      <c r="M1261">
        <f t="shared" ca="1" si="174"/>
        <v>0</v>
      </c>
      <c r="N1261">
        <f t="shared" ca="1" si="174"/>
        <v>0</v>
      </c>
      <c r="O1261" t="str">
        <f t="shared" ca="1" si="171"/>
        <v>d:t</v>
      </c>
      <c r="P1261" t="str">
        <f t="shared" ca="1" si="172"/>
        <v>d9:t9</v>
      </c>
    </row>
    <row r="1262" spans="1:16">
      <c r="A1262" t="str">
        <f t="shared" si="167"/>
        <v>01</v>
      </c>
      <c r="B1262" t="str">
        <f t="shared" ca="1" si="168"/>
        <v>PU</v>
      </c>
      <c r="C1262" t="s">
        <v>389</v>
      </c>
      <c r="D1262" t="s">
        <v>1702</v>
      </c>
      <c r="E1262">
        <f t="shared" ca="1" si="169"/>
        <v>0</v>
      </c>
      <c r="H1262" t="str">
        <f t="shared" ca="1" si="170"/>
        <v>'NEO PU'!</v>
      </c>
      <c r="I1262">
        <f t="shared" ca="1" si="173"/>
        <v>0</v>
      </c>
      <c r="J1262" t="str">
        <f t="shared" ca="1" si="174"/>
        <v>'NEO PU'!</v>
      </c>
      <c r="K1262">
        <f t="shared" ca="1" si="174"/>
        <v>0</v>
      </c>
      <c r="L1262">
        <f t="shared" ca="1" si="174"/>
        <v>0</v>
      </c>
      <c r="M1262">
        <f t="shared" ca="1" si="174"/>
        <v>0</v>
      </c>
      <c r="N1262">
        <f t="shared" ca="1" si="174"/>
        <v>0</v>
      </c>
      <c r="O1262" t="str">
        <f t="shared" ca="1" si="171"/>
        <v>d:t</v>
      </c>
      <c r="P1262" t="str">
        <f t="shared" ca="1" si="172"/>
        <v>d9:t9</v>
      </c>
    </row>
    <row r="1263" spans="1:16">
      <c r="A1263" t="str">
        <f t="shared" si="167"/>
        <v>02</v>
      </c>
      <c r="B1263" t="str">
        <f t="shared" ca="1" si="168"/>
        <v>PU</v>
      </c>
      <c r="C1263" t="s">
        <v>389</v>
      </c>
      <c r="D1263" t="s">
        <v>1703</v>
      </c>
      <c r="E1263">
        <f t="shared" ca="1" si="169"/>
        <v>0</v>
      </c>
      <c r="H1263" t="str">
        <f t="shared" ca="1" si="170"/>
        <v>'NEO PU'!</v>
      </c>
      <c r="I1263">
        <f t="shared" ca="1" si="173"/>
        <v>0</v>
      </c>
      <c r="J1263" t="str">
        <f t="shared" ca="1" si="174"/>
        <v>'NEO PU'!</v>
      </c>
      <c r="K1263">
        <f t="shared" ca="1" si="174"/>
        <v>0</v>
      </c>
      <c r="L1263">
        <f t="shared" ca="1" si="174"/>
        <v>0</v>
      </c>
      <c r="M1263">
        <f t="shared" ca="1" si="174"/>
        <v>0</v>
      </c>
      <c r="N1263">
        <f t="shared" ca="1" si="174"/>
        <v>0</v>
      </c>
      <c r="O1263" t="str">
        <f t="shared" ca="1" si="171"/>
        <v>d:t</v>
      </c>
      <c r="P1263" t="str">
        <f t="shared" ca="1" si="172"/>
        <v>d9:t9</v>
      </c>
    </row>
    <row r="1264" spans="1:16">
      <c r="A1264" t="str">
        <f t="shared" si="167"/>
        <v>03</v>
      </c>
      <c r="B1264" t="str">
        <f t="shared" ca="1" si="168"/>
        <v>PU</v>
      </c>
      <c r="C1264" t="s">
        <v>389</v>
      </c>
      <c r="D1264" t="s">
        <v>1704</v>
      </c>
      <c r="E1264">
        <f t="shared" ca="1" si="169"/>
        <v>0</v>
      </c>
      <c r="H1264" t="str">
        <f t="shared" ca="1" si="170"/>
        <v>'NEO PU'!</v>
      </c>
      <c r="I1264">
        <f t="shared" ca="1" si="173"/>
        <v>0</v>
      </c>
      <c r="J1264" t="str">
        <f t="shared" ca="1" si="174"/>
        <v>'NEO PU'!</v>
      </c>
      <c r="K1264">
        <f t="shared" ca="1" si="174"/>
        <v>0</v>
      </c>
      <c r="L1264">
        <f t="shared" ca="1" si="174"/>
        <v>0</v>
      </c>
      <c r="M1264">
        <f t="shared" ca="1" si="174"/>
        <v>0</v>
      </c>
      <c r="N1264">
        <f t="shared" ca="1" si="174"/>
        <v>0</v>
      </c>
      <c r="O1264" t="str">
        <f t="shared" ca="1" si="171"/>
        <v>d:t</v>
      </c>
      <c r="P1264" t="str">
        <f t="shared" ca="1" si="172"/>
        <v>d9:t9</v>
      </c>
    </row>
    <row r="1265" spans="1:16">
      <c r="A1265" t="str">
        <f t="shared" si="167"/>
        <v>04</v>
      </c>
      <c r="B1265" t="str">
        <f t="shared" ca="1" si="168"/>
        <v>PU</v>
      </c>
      <c r="C1265" t="s">
        <v>389</v>
      </c>
      <c r="D1265" t="s">
        <v>1705</v>
      </c>
      <c r="E1265">
        <f t="shared" ca="1" si="169"/>
        <v>0</v>
      </c>
      <c r="H1265" t="str">
        <f t="shared" ca="1" si="170"/>
        <v>'NEO PU'!</v>
      </c>
      <c r="I1265">
        <f t="shared" ca="1" si="173"/>
        <v>0</v>
      </c>
      <c r="J1265" t="str">
        <f t="shared" ca="1" si="174"/>
        <v>'NEO PU'!</v>
      </c>
      <c r="K1265">
        <f t="shared" ca="1" si="174"/>
        <v>0</v>
      </c>
      <c r="L1265">
        <f t="shared" ca="1" si="174"/>
        <v>0</v>
      </c>
      <c r="M1265">
        <f t="shared" ca="1" si="174"/>
        <v>0</v>
      </c>
      <c r="N1265">
        <f t="shared" ca="1" si="174"/>
        <v>0</v>
      </c>
      <c r="O1265" t="str">
        <f t="shared" ca="1" si="171"/>
        <v>d:t</v>
      </c>
      <c r="P1265" t="str">
        <f t="shared" ca="1" si="172"/>
        <v>d9:t9</v>
      </c>
    </row>
    <row r="1266" spans="1:16">
      <c r="A1266" t="str">
        <f t="shared" si="167"/>
        <v>05</v>
      </c>
      <c r="B1266" t="str">
        <f t="shared" ca="1" si="168"/>
        <v>PU</v>
      </c>
      <c r="C1266" t="s">
        <v>389</v>
      </c>
      <c r="D1266" t="s">
        <v>1706</v>
      </c>
      <c r="E1266">
        <f t="shared" ca="1" si="169"/>
        <v>0</v>
      </c>
      <c r="H1266" t="str">
        <f t="shared" ca="1" si="170"/>
        <v>'NEO PU'!</v>
      </c>
      <c r="I1266">
        <f t="shared" ca="1" si="173"/>
        <v>0</v>
      </c>
      <c r="J1266" t="str">
        <f t="shared" ca="1" si="174"/>
        <v>'NEO PU'!</v>
      </c>
      <c r="K1266">
        <f t="shared" ca="1" si="174"/>
        <v>0</v>
      </c>
      <c r="L1266">
        <f t="shared" ca="1" si="174"/>
        <v>0</v>
      </c>
      <c r="M1266">
        <f t="shared" ca="1" si="174"/>
        <v>0</v>
      </c>
      <c r="N1266">
        <f t="shared" ca="1" si="174"/>
        <v>0</v>
      </c>
      <c r="O1266" t="str">
        <f t="shared" ca="1" si="171"/>
        <v>d:t</v>
      </c>
      <c r="P1266" t="str">
        <f t="shared" ca="1" si="172"/>
        <v>d9:t9</v>
      </c>
    </row>
    <row r="1267" spans="1:16">
      <c r="A1267" t="str">
        <f t="shared" si="167"/>
        <v>06</v>
      </c>
      <c r="B1267" t="str">
        <f t="shared" ca="1" si="168"/>
        <v>PU</v>
      </c>
      <c r="C1267" t="s">
        <v>389</v>
      </c>
      <c r="D1267" t="s">
        <v>1707</v>
      </c>
      <c r="E1267">
        <f t="shared" ca="1" si="169"/>
        <v>0</v>
      </c>
      <c r="H1267" t="str">
        <f t="shared" ca="1" si="170"/>
        <v>'NEO PU'!</v>
      </c>
      <c r="I1267">
        <f t="shared" ca="1" si="173"/>
        <v>0</v>
      </c>
      <c r="J1267" t="str">
        <f t="shared" ca="1" si="174"/>
        <v>'NEO PU'!</v>
      </c>
      <c r="K1267">
        <f t="shared" ca="1" si="174"/>
        <v>0</v>
      </c>
      <c r="L1267">
        <f t="shared" ca="1" si="174"/>
        <v>0</v>
      </c>
      <c r="M1267">
        <f t="shared" ca="1" si="174"/>
        <v>0</v>
      </c>
      <c r="N1267">
        <f t="shared" ca="1" si="174"/>
        <v>0</v>
      </c>
      <c r="O1267" t="str">
        <f t="shared" ca="1" si="171"/>
        <v>d:t</v>
      </c>
      <c r="P1267" t="str">
        <f t="shared" ca="1" si="172"/>
        <v>d9:t9</v>
      </c>
    </row>
    <row r="1268" spans="1:16">
      <c r="A1268" t="str">
        <f t="shared" si="167"/>
        <v>09</v>
      </c>
      <c r="B1268" t="str">
        <f t="shared" ca="1" si="168"/>
        <v>PU</v>
      </c>
      <c r="C1268" t="s">
        <v>389</v>
      </c>
      <c r="D1268" t="s">
        <v>1708</v>
      </c>
      <c r="E1268">
        <f t="shared" ca="1" si="169"/>
        <v>0</v>
      </c>
      <c r="H1268" t="str">
        <f t="shared" ca="1" si="170"/>
        <v>'NEO PU'!</v>
      </c>
      <c r="I1268">
        <f t="shared" ca="1" si="173"/>
        <v>0</v>
      </c>
      <c r="J1268" t="str">
        <f t="shared" ca="1" si="174"/>
        <v>'NEO PU'!</v>
      </c>
      <c r="K1268">
        <f t="shared" ca="1" si="174"/>
        <v>0</v>
      </c>
      <c r="L1268">
        <f t="shared" ca="1" si="174"/>
        <v>0</v>
      </c>
      <c r="M1268">
        <f t="shared" ca="1" si="174"/>
        <v>0</v>
      </c>
      <c r="N1268">
        <f t="shared" ca="1" si="174"/>
        <v>0</v>
      </c>
      <c r="O1268" t="str">
        <f t="shared" ca="1" si="171"/>
        <v>d:t</v>
      </c>
      <c r="P1268" t="str">
        <f t="shared" ca="1" si="172"/>
        <v>d9:t9</v>
      </c>
    </row>
    <row r="1269" spans="1:16">
      <c r="A1269" t="str">
        <f t="shared" si="167"/>
        <v>11</v>
      </c>
      <c r="B1269" t="str">
        <f t="shared" ca="1" si="168"/>
        <v>PU</v>
      </c>
      <c r="C1269" t="s">
        <v>389</v>
      </c>
      <c r="D1269" t="s">
        <v>1709</v>
      </c>
      <c r="E1269">
        <f t="shared" ca="1" si="169"/>
        <v>0</v>
      </c>
      <c r="H1269" t="str">
        <f t="shared" ca="1" si="170"/>
        <v>'NEO PU'!</v>
      </c>
      <c r="I1269">
        <f t="shared" ca="1" si="173"/>
        <v>0</v>
      </c>
      <c r="J1269" t="str">
        <f t="shared" ca="1" si="174"/>
        <v>'NEO PU'!</v>
      </c>
      <c r="K1269">
        <f t="shared" ca="1" si="174"/>
        <v>0</v>
      </c>
      <c r="L1269">
        <f t="shared" ca="1" si="174"/>
        <v>0</v>
      </c>
      <c r="M1269">
        <f t="shared" ca="1" si="174"/>
        <v>0</v>
      </c>
      <c r="N1269">
        <f t="shared" ca="1" si="174"/>
        <v>0</v>
      </c>
      <c r="O1269" t="str">
        <f t="shared" ca="1" si="171"/>
        <v>d:t</v>
      </c>
      <c r="P1269" t="str">
        <f t="shared" ca="1" si="172"/>
        <v>d9:t9</v>
      </c>
    </row>
    <row r="1270" spans="1:16">
      <c r="A1270" t="str">
        <f t="shared" si="167"/>
        <v>12</v>
      </c>
      <c r="B1270" t="str">
        <f t="shared" ca="1" si="168"/>
        <v>PU</v>
      </c>
      <c r="C1270" t="s">
        <v>389</v>
      </c>
      <c r="D1270" t="s">
        <v>1710</v>
      </c>
      <c r="E1270">
        <f t="shared" ca="1" si="169"/>
        <v>0</v>
      </c>
      <c r="H1270" t="str">
        <f t="shared" ca="1" si="170"/>
        <v>'NEO PU'!</v>
      </c>
      <c r="I1270">
        <f t="shared" ca="1" si="173"/>
        <v>0</v>
      </c>
      <c r="J1270" t="str">
        <f t="shared" ca="1" si="174"/>
        <v>'NEO PU'!</v>
      </c>
      <c r="K1270">
        <f t="shared" ca="1" si="174"/>
        <v>0</v>
      </c>
      <c r="L1270">
        <f t="shared" ca="1" si="174"/>
        <v>0</v>
      </c>
      <c r="M1270">
        <f t="shared" ca="1" si="174"/>
        <v>0</v>
      </c>
      <c r="N1270">
        <f t="shared" ca="1" si="174"/>
        <v>0</v>
      </c>
      <c r="O1270" t="str">
        <f t="shared" ca="1" si="171"/>
        <v>d:t</v>
      </c>
      <c r="P1270" t="str">
        <f t="shared" ca="1" si="172"/>
        <v>d9:t9</v>
      </c>
    </row>
    <row r="1271" spans="1:16">
      <c r="A1271" t="str">
        <f t="shared" si="167"/>
        <v>14</v>
      </c>
      <c r="B1271" t="str">
        <f t="shared" ca="1" si="168"/>
        <v>PU</v>
      </c>
      <c r="C1271" t="s">
        <v>389</v>
      </c>
      <c r="D1271" t="s">
        <v>1711</v>
      </c>
      <c r="E1271">
        <f t="shared" ca="1" si="169"/>
        <v>0</v>
      </c>
      <c r="H1271" t="str">
        <f t="shared" ca="1" si="170"/>
        <v>'NEO PU'!</v>
      </c>
      <c r="I1271">
        <f t="shared" ca="1" si="173"/>
        <v>0</v>
      </c>
      <c r="J1271" t="str">
        <f t="shared" ca="1" si="174"/>
        <v>'NEO PU'!</v>
      </c>
      <c r="K1271">
        <f t="shared" ca="1" si="174"/>
        <v>0</v>
      </c>
      <c r="L1271">
        <f t="shared" ca="1" si="174"/>
        <v>0</v>
      </c>
      <c r="M1271">
        <f t="shared" ca="1" si="174"/>
        <v>0</v>
      </c>
      <c r="N1271">
        <f t="shared" ca="1" si="174"/>
        <v>0</v>
      </c>
      <c r="O1271" t="str">
        <f t="shared" ca="1" si="171"/>
        <v>d:t</v>
      </c>
      <c r="P1271" t="str">
        <f t="shared" ca="1" si="172"/>
        <v>d9:t9</v>
      </c>
    </row>
    <row r="1272" spans="1:16">
      <c r="A1272" t="str">
        <f t="shared" si="167"/>
        <v>01</v>
      </c>
      <c r="B1272" t="str">
        <f t="shared" ca="1" si="168"/>
        <v>PU</v>
      </c>
      <c r="C1272" t="s">
        <v>390</v>
      </c>
      <c r="D1272" t="s">
        <v>1712</v>
      </c>
      <c r="E1272">
        <f t="shared" ca="1" si="169"/>
        <v>0</v>
      </c>
      <c r="H1272" t="str">
        <f t="shared" ca="1" si="170"/>
        <v>'NEO PU'!</v>
      </c>
      <c r="I1272">
        <f t="shared" ca="1" si="173"/>
        <v>0</v>
      </c>
      <c r="J1272" t="str">
        <f t="shared" ca="1" si="174"/>
        <v>'NEO PU'!</v>
      </c>
      <c r="K1272">
        <f t="shared" ca="1" si="174"/>
        <v>0</v>
      </c>
      <c r="L1272">
        <f t="shared" ca="1" si="174"/>
        <v>0</v>
      </c>
      <c r="M1272">
        <f t="shared" ca="1" si="174"/>
        <v>0</v>
      </c>
      <c r="N1272">
        <f t="shared" ca="1" si="174"/>
        <v>0</v>
      </c>
      <c r="O1272" t="str">
        <f t="shared" ca="1" si="171"/>
        <v>d:t</v>
      </c>
      <c r="P1272" t="str">
        <f t="shared" ca="1" si="172"/>
        <v>d9:t9</v>
      </c>
    </row>
    <row r="1273" spans="1:16">
      <c r="A1273" t="str">
        <f t="shared" si="167"/>
        <v>02</v>
      </c>
      <c r="B1273" t="str">
        <f t="shared" ca="1" si="168"/>
        <v>PU</v>
      </c>
      <c r="C1273" t="s">
        <v>390</v>
      </c>
      <c r="D1273" t="s">
        <v>1713</v>
      </c>
      <c r="E1273">
        <f t="shared" ca="1" si="169"/>
        <v>0</v>
      </c>
      <c r="H1273" t="str">
        <f t="shared" ca="1" si="170"/>
        <v>'NEO PU'!</v>
      </c>
      <c r="I1273">
        <f t="shared" ca="1" si="173"/>
        <v>0</v>
      </c>
      <c r="J1273" t="str">
        <f t="shared" ca="1" si="174"/>
        <v>'NEO PU'!</v>
      </c>
      <c r="K1273">
        <f t="shared" ca="1" si="174"/>
        <v>0</v>
      </c>
      <c r="L1273">
        <f t="shared" ca="1" si="174"/>
        <v>0</v>
      </c>
      <c r="M1273">
        <f t="shared" ca="1" si="174"/>
        <v>0</v>
      </c>
      <c r="N1273">
        <f t="shared" ca="1" si="174"/>
        <v>0</v>
      </c>
      <c r="O1273" t="str">
        <f t="shared" ca="1" si="171"/>
        <v>d:t</v>
      </c>
      <c r="P1273" t="str">
        <f t="shared" ca="1" si="172"/>
        <v>d9:t9</v>
      </c>
    </row>
    <row r="1274" spans="1:16">
      <c r="A1274" t="str">
        <f t="shared" si="167"/>
        <v>03</v>
      </c>
      <c r="B1274" t="str">
        <f t="shared" ca="1" si="168"/>
        <v>PU</v>
      </c>
      <c r="C1274" t="s">
        <v>390</v>
      </c>
      <c r="D1274" t="s">
        <v>1714</v>
      </c>
      <c r="E1274">
        <f t="shared" ca="1" si="169"/>
        <v>0</v>
      </c>
      <c r="H1274" t="str">
        <f t="shared" ca="1" si="170"/>
        <v>'NEO PU'!</v>
      </c>
      <c r="I1274">
        <f t="shared" ca="1" si="173"/>
        <v>0</v>
      </c>
      <c r="J1274" t="str">
        <f t="shared" ca="1" si="174"/>
        <v>'NEO PU'!</v>
      </c>
      <c r="K1274">
        <f t="shared" ca="1" si="174"/>
        <v>0</v>
      </c>
      <c r="L1274">
        <f t="shared" ca="1" si="174"/>
        <v>0</v>
      </c>
      <c r="M1274">
        <f t="shared" ca="1" si="174"/>
        <v>0</v>
      </c>
      <c r="N1274">
        <f t="shared" ca="1" si="174"/>
        <v>0</v>
      </c>
      <c r="O1274" t="str">
        <f t="shared" ca="1" si="171"/>
        <v>d:t</v>
      </c>
      <c r="P1274" t="str">
        <f t="shared" ca="1" si="172"/>
        <v>d9:t9</v>
      </c>
    </row>
    <row r="1275" spans="1:16">
      <c r="A1275" t="str">
        <f t="shared" si="167"/>
        <v>04</v>
      </c>
      <c r="B1275" t="str">
        <f t="shared" ca="1" si="168"/>
        <v>PU</v>
      </c>
      <c r="C1275" t="s">
        <v>390</v>
      </c>
      <c r="D1275" t="s">
        <v>1715</v>
      </c>
      <c r="E1275">
        <f t="shared" ca="1" si="169"/>
        <v>0</v>
      </c>
      <c r="H1275" t="str">
        <f t="shared" ca="1" si="170"/>
        <v>'NEO PU'!</v>
      </c>
      <c r="I1275">
        <f t="shared" ca="1" si="173"/>
        <v>0</v>
      </c>
      <c r="J1275" t="str">
        <f t="shared" ca="1" si="174"/>
        <v>'NEO PU'!</v>
      </c>
      <c r="K1275">
        <f t="shared" ca="1" si="174"/>
        <v>0</v>
      </c>
      <c r="L1275">
        <f t="shared" ca="1" si="174"/>
        <v>0</v>
      </c>
      <c r="M1275">
        <f t="shared" ca="1" si="174"/>
        <v>0</v>
      </c>
      <c r="N1275">
        <f t="shared" ca="1" si="174"/>
        <v>0</v>
      </c>
      <c r="O1275" t="str">
        <f t="shared" ca="1" si="171"/>
        <v>d:t</v>
      </c>
      <c r="P1275" t="str">
        <f t="shared" ca="1" si="172"/>
        <v>d9:t9</v>
      </c>
    </row>
    <row r="1276" spans="1:16">
      <c r="A1276" t="str">
        <f t="shared" si="167"/>
        <v>05</v>
      </c>
      <c r="B1276" t="str">
        <f t="shared" ca="1" si="168"/>
        <v>PU</v>
      </c>
      <c r="C1276" t="s">
        <v>390</v>
      </c>
      <c r="D1276" t="s">
        <v>1716</v>
      </c>
      <c r="E1276">
        <f t="shared" ca="1" si="169"/>
        <v>0</v>
      </c>
      <c r="H1276" t="str">
        <f t="shared" ca="1" si="170"/>
        <v>'NEO PU'!</v>
      </c>
      <c r="I1276">
        <f t="shared" ca="1" si="173"/>
        <v>0</v>
      </c>
      <c r="J1276" t="str">
        <f t="shared" ca="1" si="174"/>
        <v>'NEO PU'!</v>
      </c>
      <c r="K1276">
        <f t="shared" ca="1" si="174"/>
        <v>0</v>
      </c>
      <c r="L1276">
        <f t="shared" ca="1" si="174"/>
        <v>0</v>
      </c>
      <c r="M1276">
        <f t="shared" ca="1" si="174"/>
        <v>0</v>
      </c>
      <c r="N1276">
        <f t="shared" ca="1" si="174"/>
        <v>0</v>
      </c>
      <c r="O1276" t="str">
        <f t="shared" ca="1" si="171"/>
        <v>d:t</v>
      </c>
      <c r="P1276" t="str">
        <f t="shared" ca="1" si="172"/>
        <v>d9:t9</v>
      </c>
    </row>
    <row r="1277" spans="1:16">
      <c r="A1277" t="str">
        <f t="shared" si="167"/>
        <v>06</v>
      </c>
      <c r="B1277" t="str">
        <f t="shared" ca="1" si="168"/>
        <v>PU</v>
      </c>
      <c r="C1277" t="s">
        <v>390</v>
      </c>
      <c r="D1277" t="s">
        <v>1717</v>
      </c>
      <c r="E1277">
        <f t="shared" ca="1" si="169"/>
        <v>0</v>
      </c>
      <c r="H1277" t="str">
        <f t="shared" ca="1" si="170"/>
        <v>'NEO PU'!</v>
      </c>
      <c r="I1277">
        <f t="shared" ca="1" si="173"/>
        <v>0</v>
      </c>
      <c r="J1277" t="str">
        <f t="shared" ca="1" si="174"/>
        <v>'NEO PU'!</v>
      </c>
      <c r="K1277">
        <f t="shared" ca="1" si="174"/>
        <v>0</v>
      </c>
      <c r="L1277">
        <f t="shared" ca="1" si="174"/>
        <v>0</v>
      </c>
      <c r="M1277">
        <f t="shared" ca="1" si="174"/>
        <v>0</v>
      </c>
      <c r="N1277">
        <f t="shared" ca="1" si="174"/>
        <v>0</v>
      </c>
      <c r="O1277" t="str">
        <f t="shared" ca="1" si="171"/>
        <v>d:t</v>
      </c>
      <c r="P1277" t="str">
        <f t="shared" ca="1" si="172"/>
        <v>d9:t9</v>
      </c>
    </row>
    <row r="1278" spans="1:16">
      <c r="A1278" t="str">
        <f t="shared" si="167"/>
        <v>09</v>
      </c>
      <c r="B1278" t="str">
        <f t="shared" ca="1" si="168"/>
        <v>PU</v>
      </c>
      <c r="C1278" t="s">
        <v>390</v>
      </c>
      <c r="D1278" t="s">
        <v>1718</v>
      </c>
      <c r="E1278">
        <f t="shared" ca="1" si="169"/>
        <v>0</v>
      </c>
      <c r="H1278" t="str">
        <f t="shared" ca="1" si="170"/>
        <v>'NEO PU'!</v>
      </c>
      <c r="I1278">
        <f t="shared" ca="1" si="173"/>
        <v>0</v>
      </c>
      <c r="J1278" t="str">
        <f t="shared" ca="1" si="174"/>
        <v>'NEO PU'!</v>
      </c>
      <c r="K1278">
        <f t="shared" ca="1" si="174"/>
        <v>0</v>
      </c>
      <c r="L1278">
        <f t="shared" ca="1" si="174"/>
        <v>0</v>
      </c>
      <c r="M1278">
        <f t="shared" ca="1" si="174"/>
        <v>0</v>
      </c>
      <c r="N1278">
        <f t="shared" ca="1" si="174"/>
        <v>0</v>
      </c>
      <c r="O1278" t="str">
        <f t="shared" ca="1" si="171"/>
        <v>d:t</v>
      </c>
      <c r="P1278" t="str">
        <f t="shared" ca="1" si="172"/>
        <v>d9:t9</v>
      </c>
    </row>
    <row r="1279" spans="1:16">
      <c r="A1279" t="str">
        <f t="shared" si="167"/>
        <v>11</v>
      </c>
      <c r="B1279" t="str">
        <f t="shared" ca="1" si="168"/>
        <v>PU</v>
      </c>
      <c r="C1279" t="s">
        <v>390</v>
      </c>
      <c r="D1279" t="s">
        <v>1719</v>
      </c>
      <c r="E1279">
        <f t="shared" ca="1" si="169"/>
        <v>0</v>
      </c>
      <c r="H1279" t="str">
        <f t="shared" ca="1" si="170"/>
        <v>'NEO PU'!</v>
      </c>
      <c r="I1279">
        <f t="shared" ca="1" si="173"/>
        <v>0</v>
      </c>
      <c r="J1279" t="str">
        <f t="shared" ca="1" si="174"/>
        <v>'NEO PU'!</v>
      </c>
      <c r="K1279">
        <f t="shared" ca="1" si="174"/>
        <v>0</v>
      </c>
      <c r="L1279">
        <f t="shared" ca="1" si="174"/>
        <v>0</v>
      </c>
      <c r="M1279">
        <f t="shared" ca="1" si="174"/>
        <v>0</v>
      </c>
      <c r="N1279">
        <f t="shared" ca="1" si="174"/>
        <v>0</v>
      </c>
      <c r="O1279" t="str">
        <f t="shared" ca="1" si="171"/>
        <v>d:t</v>
      </c>
      <c r="P1279" t="str">
        <f t="shared" ca="1" si="172"/>
        <v>d9:t9</v>
      </c>
    </row>
    <row r="1280" spans="1:16">
      <c r="A1280" t="str">
        <f t="shared" si="167"/>
        <v>12</v>
      </c>
      <c r="B1280" t="str">
        <f t="shared" ca="1" si="168"/>
        <v>PU</v>
      </c>
      <c r="C1280" t="s">
        <v>390</v>
      </c>
      <c r="D1280" t="s">
        <v>1720</v>
      </c>
      <c r="E1280">
        <f t="shared" ca="1" si="169"/>
        <v>0</v>
      </c>
      <c r="H1280" t="str">
        <f t="shared" ca="1" si="170"/>
        <v>'NEO PU'!</v>
      </c>
      <c r="I1280">
        <f t="shared" ca="1" si="173"/>
        <v>0</v>
      </c>
      <c r="J1280" t="str">
        <f t="shared" ca="1" si="174"/>
        <v>'NEO PU'!</v>
      </c>
      <c r="K1280">
        <f t="shared" ca="1" si="174"/>
        <v>0</v>
      </c>
      <c r="L1280">
        <f t="shared" ca="1" si="174"/>
        <v>0</v>
      </c>
      <c r="M1280">
        <f t="shared" ca="1" si="174"/>
        <v>0</v>
      </c>
      <c r="N1280">
        <f t="shared" ca="1" si="174"/>
        <v>0</v>
      </c>
      <c r="O1280" t="str">
        <f t="shared" ca="1" si="171"/>
        <v>d:t</v>
      </c>
      <c r="P1280" t="str">
        <f t="shared" ca="1" si="172"/>
        <v>d9:t9</v>
      </c>
    </row>
    <row r="1281" spans="1:16">
      <c r="A1281" t="str">
        <f t="shared" si="167"/>
        <v>14</v>
      </c>
      <c r="B1281" t="str">
        <f t="shared" ca="1" si="168"/>
        <v>PU</v>
      </c>
      <c r="C1281" t="s">
        <v>390</v>
      </c>
      <c r="D1281" t="s">
        <v>1721</v>
      </c>
      <c r="E1281">
        <f t="shared" ca="1" si="169"/>
        <v>0</v>
      </c>
      <c r="H1281" t="str">
        <f t="shared" ca="1" si="170"/>
        <v>'NEO PU'!</v>
      </c>
      <c r="I1281">
        <f t="shared" ca="1" si="173"/>
        <v>0</v>
      </c>
      <c r="J1281" t="str">
        <f t="shared" ca="1" si="174"/>
        <v>'NEO PU'!</v>
      </c>
      <c r="K1281">
        <f t="shared" ca="1" si="174"/>
        <v>0</v>
      </c>
      <c r="L1281">
        <f t="shared" ca="1" si="174"/>
        <v>0</v>
      </c>
      <c r="M1281">
        <f t="shared" ca="1" si="174"/>
        <v>0</v>
      </c>
      <c r="N1281">
        <f t="shared" ca="1" si="174"/>
        <v>0</v>
      </c>
      <c r="O1281" t="str">
        <f t="shared" ca="1" si="171"/>
        <v>d:t</v>
      </c>
      <c r="P1281" t="str">
        <f t="shared" ca="1" si="172"/>
        <v>d9:t9</v>
      </c>
    </row>
    <row r="1282" spans="1:16">
      <c r="A1282" t="str">
        <f t="shared" si="167"/>
        <v>01</v>
      </c>
      <c r="B1282" t="str">
        <f t="shared" ca="1" si="168"/>
        <v>PU</v>
      </c>
      <c r="C1282" t="s">
        <v>391</v>
      </c>
      <c r="D1282" t="s">
        <v>1722</v>
      </c>
      <c r="E1282">
        <f t="shared" ca="1" si="169"/>
        <v>0</v>
      </c>
      <c r="H1282" t="str">
        <f t="shared" ca="1" si="170"/>
        <v>'NEO PU'!</v>
      </c>
      <c r="I1282">
        <f t="shared" ca="1" si="173"/>
        <v>0</v>
      </c>
      <c r="J1282" t="str">
        <f t="shared" ca="1" si="174"/>
        <v>'NEO PU'!</v>
      </c>
      <c r="K1282">
        <f t="shared" ca="1" si="174"/>
        <v>0</v>
      </c>
      <c r="L1282">
        <f t="shared" ca="1" si="174"/>
        <v>0</v>
      </c>
      <c r="M1282">
        <f t="shared" ca="1" si="174"/>
        <v>0</v>
      </c>
      <c r="N1282">
        <f t="shared" ca="1" si="174"/>
        <v>0</v>
      </c>
      <c r="O1282" t="str">
        <f t="shared" ca="1" si="171"/>
        <v>d:t</v>
      </c>
      <c r="P1282" t="str">
        <f t="shared" ca="1" si="172"/>
        <v>d9:t9</v>
      </c>
    </row>
    <row r="1283" spans="1:16">
      <c r="A1283" t="str">
        <f t="shared" si="167"/>
        <v>02</v>
      </c>
      <c r="B1283" t="str">
        <f t="shared" ca="1" si="168"/>
        <v>PU</v>
      </c>
      <c r="C1283" t="s">
        <v>391</v>
      </c>
      <c r="D1283" t="s">
        <v>1723</v>
      </c>
      <c r="E1283">
        <f t="shared" ca="1" si="169"/>
        <v>0</v>
      </c>
      <c r="H1283" t="str">
        <f t="shared" ca="1" si="170"/>
        <v>'NEO PU'!</v>
      </c>
      <c r="I1283">
        <f t="shared" ca="1" si="173"/>
        <v>0</v>
      </c>
      <c r="J1283" t="str">
        <f t="shared" ca="1" si="174"/>
        <v>'NEO PU'!</v>
      </c>
      <c r="K1283">
        <f t="shared" ca="1" si="174"/>
        <v>0</v>
      </c>
      <c r="L1283">
        <f t="shared" ca="1" si="174"/>
        <v>0</v>
      </c>
      <c r="M1283">
        <f t="shared" ca="1" si="174"/>
        <v>0</v>
      </c>
      <c r="N1283">
        <f t="shared" ca="1" si="174"/>
        <v>0</v>
      </c>
      <c r="O1283" t="str">
        <f t="shared" ca="1" si="171"/>
        <v>d:t</v>
      </c>
      <c r="P1283" t="str">
        <f t="shared" ca="1" si="172"/>
        <v>d9:t9</v>
      </c>
    </row>
    <row r="1284" spans="1:16">
      <c r="A1284" t="str">
        <f t="shared" si="167"/>
        <v>03</v>
      </c>
      <c r="B1284" t="str">
        <f t="shared" ca="1" si="168"/>
        <v>PU</v>
      </c>
      <c r="C1284" t="s">
        <v>391</v>
      </c>
      <c r="D1284" t="s">
        <v>1724</v>
      </c>
      <c r="E1284">
        <f t="shared" ca="1" si="169"/>
        <v>0</v>
      </c>
      <c r="H1284" t="str">
        <f t="shared" ca="1" si="170"/>
        <v>'NEO PU'!</v>
      </c>
      <c r="I1284">
        <f t="shared" ca="1" si="173"/>
        <v>0</v>
      </c>
      <c r="J1284" t="str">
        <f t="shared" ca="1" si="174"/>
        <v>'NEO PU'!</v>
      </c>
      <c r="K1284">
        <f t="shared" ca="1" si="174"/>
        <v>0</v>
      </c>
      <c r="L1284">
        <f t="shared" ca="1" si="174"/>
        <v>0</v>
      </c>
      <c r="M1284">
        <f t="shared" ca="1" si="174"/>
        <v>0</v>
      </c>
      <c r="N1284">
        <f t="shared" ca="1" si="174"/>
        <v>0</v>
      </c>
      <c r="O1284" t="str">
        <f t="shared" ca="1" si="171"/>
        <v>d:t</v>
      </c>
      <c r="P1284" t="str">
        <f t="shared" ca="1" si="172"/>
        <v>d9:t9</v>
      </c>
    </row>
    <row r="1285" spans="1:16">
      <c r="A1285" t="str">
        <f t="shared" si="167"/>
        <v>04</v>
      </c>
      <c r="B1285" t="str">
        <f t="shared" ca="1" si="168"/>
        <v>PU</v>
      </c>
      <c r="C1285" t="s">
        <v>391</v>
      </c>
      <c r="D1285" t="s">
        <v>1725</v>
      </c>
      <c r="E1285">
        <f t="shared" ca="1" si="169"/>
        <v>0</v>
      </c>
      <c r="H1285" t="str">
        <f t="shared" ca="1" si="170"/>
        <v>'NEO PU'!</v>
      </c>
      <c r="I1285">
        <f t="shared" ca="1" si="173"/>
        <v>0</v>
      </c>
      <c r="J1285" t="str">
        <f t="shared" ca="1" si="174"/>
        <v>'NEO PU'!</v>
      </c>
      <c r="K1285">
        <f t="shared" ca="1" si="174"/>
        <v>0</v>
      </c>
      <c r="L1285">
        <f t="shared" ca="1" si="174"/>
        <v>0</v>
      </c>
      <c r="M1285">
        <f t="shared" ca="1" si="174"/>
        <v>0</v>
      </c>
      <c r="N1285">
        <f t="shared" ca="1" si="174"/>
        <v>0</v>
      </c>
      <c r="O1285" t="str">
        <f t="shared" ca="1" si="171"/>
        <v>d:t</v>
      </c>
      <c r="P1285" t="str">
        <f t="shared" ca="1" si="172"/>
        <v>d9:t9</v>
      </c>
    </row>
    <row r="1286" spans="1:16">
      <c r="A1286" t="str">
        <f t="shared" si="167"/>
        <v>05</v>
      </c>
      <c r="B1286" t="str">
        <f t="shared" ca="1" si="168"/>
        <v>PU</v>
      </c>
      <c r="C1286" t="s">
        <v>391</v>
      </c>
      <c r="D1286" t="s">
        <v>1726</v>
      </c>
      <c r="E1286">
        <f t="shared" ca="1" si="169"/>
        <v>0</v>
      </c>
      <c r="H1286" t="str">
        <f t="shared" ca="1" si="170"/>
        <v>'NEO PU'!</v>
      </c>
      <c r="I1286">
        <f t="shared" ca="1" si="173"/>
        <v>0</v>
      </c>
      <c r="J1286" t="str">
        <f t="shared" ca="1" si="174"/>
        <v>'NEO PU'!</v>
      </c>
      <c r="K1286">
        <f t="shared" ca="1" si="174"/>
        <v>0</v>
      </c>
      <c r="L1286">
        <f t="shared" ca="1" si="174"/>
        <v>0</v>
      </c>
      <c r="M1286">
        <f t="shared" ca="1" si="174"/>
        <v>0</v>
      </c>
      <c r="N1286">
        <f t="shared" ca="1" si="174"/>
        <v>0</v>
      </c>
      <c r="O1286" t="str">
        <f t="shared" ca="1" si="171"/>
        <v>d:t</v>
      </c>
      <c r="P1286" t="str">
        <f t="shared" ca="1" si="172"/>
        <v>d9:t9</v>
      </c>
    </row>
    <row r="1287" spans="1:16">
      <c r="A1287" t="str">
        <f t="shared" si="167"/>
        <v>06</v>
      </c>
      <c r="B1287" t="str">
        <f t="shared" ca="1" si="168"/>
        <v>PU</v>
      </c>
      <c r="C1287" t="s">
        <v>391</v>
      </c>
      <c r="D1287" t="s">
        <v>1727</v>
      </c>
      <c r="E1287">
        <f t="shared" ca="1" si="169"/>
        <v>0</v>
      </c>
      <c r="H1287" t="str">
        <f t="shared" ca="1" si="170"/>
        <v>'NEO PU'!</v>
      </c>
      <c r="I1287">
        <f t="shared" ca="1" si="173"/>
        <v>0</v>
      </c>
      <c r="J1287" t="str">
        <f t="shared" ca="1" si="174"/>
        <v>'NEO PU'!</v>
      </c>
      <c r="K1287">
        <f t="shared" ca="1" si="174"/>
        <v>0</v>
      </c>
      <c r="L1287">
        <f t="shared" ca="1" si="174"/>
        <v>0</v>
      </c>
      <c r="M1287">
        <f t="shared" ca="1" si="174"/>
        <v>0</v>
      </c>
      <c r="N1287">
        <f t="shared" ca="1" si="174"/>
        <v>0</v>
      </c>
      <c r="O1287" t="str">
        <f t="shared" ca="1" si="171"/>
        <v>d:t</v>
      </c>
      <c r="P1287" t="str">
        <f t="shared" ca="1" si="172"/>
        <v>d9:t9</v>
      </c>
    </row>
    <row r="1288" spans="1:16">
      <c r="A1288" t="str">
        <f t="shared" si="167"/>
        <v>09</v>
      </c>
      <c r="B1288" t="str">
        <f t="shared" ca="1" si="168"/>
        <v>PU</v>
      </c>
      <c r="C1288" t="s">
        <v>391</v>
      </c>
      <c r="D1288" t="s">
        <v>1728</v>
      </c>
      <c r="E1288">
        <f t="shared" ca="1" si="169"/>
        <v>0</v>
      </c>
      <c r="H1288" t="str">
        <f t="shared" ca="1" si="170"/>
        <v>'NEO PU'!</v>
      </c>
      <c r="I1288">
        <f t="shared" ca="1" si="173"/>
        <v>0</v>
      </c>
      <c r="J1288" t="str">
        <f t="shared" ca="1" si="174"/>
        <v>'NEO PU'!</v>
      </c>
      <c r="K1288">
        <f t="shared" ca="1" si="174"/>
        <v>0</v>
      </c>
      <c r="L1288">
        <f t="shared" ca="1" si="174"/>
        <v>0</v>
      </c>
      <c r="M1288">
        <f t="shared" ca="1" si="174"/>
        <v>0</v>
      </c>
      <c r="N1288">
        <f t="shared" ca="1" si="174"/>
        <v>0</v>
      </c>
      <c r="O1288" t="str">
        <f t="shared" ca="1" si="171"/>
        <v>d:t</v>
      </c>
      <c r="P1288" t="str">
        <f t="shared" ca="1" si="172"/>
        <v>d9:t9</v>
      </c>
    </row>
    <row r="1289" spans="1:16">
      <c r="A1289" t="str">
        <f t="shared" ref="A1289:A1352" si="175">MID(D1289,LEN(C1289)+2,LEN(D1289)-LEN(C1289))</f>
        <v>11</v>
      </c>
      <c r="B1289" t="str">
        <f t="shared" ref="B1289:B1352" ca="1" si="176">VLOOKUP(H1289,$A$1:$K$6,11,FALSE)</f>
        <v>PU</v>
      </c>
      <c r="C1289" t="s">
        <v>391</v>
      </c>
      <c r="D1289" t="s">
        <v>1729</v>
      </c>
      <c r="E1289">
        <f t="shared" ref="E1289:E1352" ca="1" si="177">IFERROR(VLOOKUP(C1289,INDIRECT($H1289&amp;$O1289),MATCH($A1289,INDIRECT($H1289&amp;$P1289),0),FALSE),0)</f>
        <v>0</v>
      </c>
      <c r="H1289" t="str">
        <f t="shared" ref="H1289:H1352" ca="1" si="178">IF(I1289&lt;&gt;0,I1289,IF(J1289&lt;&gt;0,J1289,IF(K1289&lt;&gt;0,K1289,IF(L1289&lt;&gt;0,L1289,IF(M1289&lt;&gt;0,M1289,N1289)))))</f>
        <v>'NEO PU'!</v>
      </c>
      <c r="I1289">
        <f t="shared" ca="1" si="173"/>
        <v>0</v>
      </c>
      <c r="J1289" t="str">
        <f t="shared" ca="1" si="174"/>
        <v>'NEO PU'!</v>
      </c>
      <c r="K1289">
        <f t="shared" ca="1" si="174"/>
        <v>0</v>
      </c>
      <c r="L1289">
        <f t="shared" ca="1" si="174"/>
        <v>0</v>
      </c>
      <c r="M1289">
        <f t="shared" ca="1" si="174"/>
        <v>0</v>
      </c>
      <c r="N1289">
        <f t="shared" ca="1" si="174"/>
        <v>0</v>
      </c>
      <c r="O1289" t="str">
        <f t="shared" ref="O1289:O1352" ca="1" si="179">VLOOKUP($H1289,$G$8:$I$13,2,FALSE)</f>
        <v>d:t</v>
      </c>
      <c r="P1289" t="str">
        <f t="shared" ref="P1289:P1352" ca="1" si="180">VLOOKUP($H1289,$G$8:$I$13,3,FALSE)</f>
        <v>d9:t9</v>
      </c>
    </row>
    <row r="1290" spans="1:16">
      <c r="A1290" t="str">
        <f t="shared" si="175"/>
        <v>12</v>
      </c>
      <c r="B1290" t="str">
        <f t="shared" ca="1" si="176"/>
        <v>PU</v>
      </c>
      <c r="C1290" t="s">
        <v>391</v>
      </c>
      <c r="D1290" t="s">
        <v>1730</v>
      </c>
      <c r="E1290">
        <f t="shared" ca="1" si="177"/>
        <v>0</v>
      </c>
      <c r="H1290" t="str">
        <f t="shared" ca="1" si="178"/>
        <v>'NEO PU'!</v>
      </c>
      <c r="I1290">
        <f t="shared" ref="I1290:I1353" ca="1" si="181">IF(IFERROR(VLOOKUP(C1290,INDIRECT($I$14&amp;"D:D"),1,FALSE),0)&lt;&gt;0,I$14,0)</f>
        <v>0</v>
      </c>
      <c r="J1290" t="str">
        <f t="shared" ca="1" si="174"/>
        <v>'NEO PU'!</v>
      </c>
      <c r="K1290">
        <f t="shared" ca="1" si="174"/>
        <v>0</v>
      </c>
      <c r="L1290">
        <f t="shared" ca="1" si="174"/>
        <v>0</v>
      </c>
      <c r="M1290">
        <f t="shared" ca="1" si="174"/>
        <v>0</v>
      </c>
      <c r="N1290">
        <f t="shared" ca="1" si="174"/>
        <v>0</v>
      </c>
      <c r="O1290" t="str">
        <f t="shared" ca="1" si="179"/>
        <v>d:t</v>
      </c>
      <c r="P1290" t="str">
        <f t="shared" ca="1" si="180"/>
        <v>d9:t9</v>
      </c>
    </row>
    <row r="1291" spans="1:16">
      <c r="A1291" t="str">
        <f t="shared" si="175"/>
        <v>14</v>
      </c>
      <c r="B1291" t="str">
        <f t="shared" ca="1" si="176"/>
        <v>PU</v>
      </c>
      <c r="C1291" t="s">
        <v>391</v>
      </c>
      <c r="D1291" t="s">
        <v>1731</v>
      </c>
      <c r="E1291">
        <f t="shared" ca="1" si="177"/>
        <v>0</v>
      </c>
      <c r="H1291" t="str">
        <f t="shared" ca="1" si="178"/>
        <v>'NEO PU'!</v>
      </c>
      <c r="I1291">
        <f t="shared" ca="1" si="181"/>
        <v>0</v>
      </c>
      <c r="J1291" t="str">
        <f t="shared" ca="1" si="174"/>
        <v>'NEO PU'!</v>
      </c>
      <c r="K1291">
        <f t="shared" ca="1" si="174"/>
        <v>0</v>
      </c>
      <c r="L1291">
        <f t="shared" ca="1" si="174"/>
        <v>0</v>
      </c>
      <c r="M1291">
        <f t="shared" ca="1" si="174"/>
        <v>0</v>
      </c>
      <c r="N1291">
        <f t="shared" ca="1" si="174"/>
        <v>0</v>
      </c>
      <c r="O1291" t="str">
        <f t="shared" ca="1" si="179"/>
        <v>d:t</v>
      </c>
      <c r="P1291" t="str">
        <f t="shared" ca="1" si="180"/>
        <v>d9:t9</v>
      </c>
    </row>
    <row r="1292" spans="1:16">
      <c r="A1292" t="str">
        <f t="shared" si="175"/>
        <v>01</v>
      </c>
      <c r="B1292" t="str">
        <f t="shared" ca="1" si="176"/>
        <v>PU</v>
      </c>
      <c r="C1292" t="s">
        <v>392</v>
      </c>
      <c r="D1292" t="s">
        <v>1732</v>
      </c>
      <c r="E1292">
        <f t="shared" ca="1" si="177"/>
        <v>0</v>
      </c>
      <c r="H1292" t="str">
        <f t="shared" ca="1" si="178"/>
        <v>'NEO PU'!</v>
      </c>
      <c r="I1292">
        <f t="shared" ca="1" si="181"/>
        <v>0</v>
      </c>
      <c r="J1292" t="str">
        <f t="shared" ca="1" si="174"/>
        <v>'NEO PU'!</v>
      </c>
      <c r="K1292">
        <f t="shared" ca="1" si="174"/>
        <v>0</v>
      </c>
      <c r="L1292">
        <f t="shared" ca="1" si="174"/>
        <v>0</v>
      </c>
      <c r="M1292">
        <f t="shared" ca="1" si="174"/>
        <v>0</v>
      </c>
      <c r="N1292">
        <f t="shared" ca="1" si="174"/>
        <v>0</v>
      </c>
      <c r="O1292" t="str">
        <f t="shared" ca="1" si="179"/>
        <v>d:t</v>
      </c>
      <c r="P1292" t="str">
        <f t="shared" ca="1" si="180"/>
        <v>d9:t9</v>
      </c>
    </row>
    <row r="1293" spans="1:16">
      <c r="A1293" t="str">
        <f t="shared" si="175"/>
        <v>02</v>
      </c>
      <c r="B1293" t="str">
        <f t="shared" ca="1" si="176"/>
        <v>PU</v>
      </c>
      <c r="C1293" t="s">
        <v>392</v>
      </c>
      <c r="D1293" t="s">
        <v>1733</v>
      </c>
      <c r="E1293">
        <f t="shared" ca="1" si="177"/>
        <v>0</v>
      </c>
      <c r="H1293" t="str">
        <f t="shared" ca="1" si="178"/>
        <v>'NEO PU'!</v>
      </c>
      <c r="I1293">
        <f t="shared" ca="1" si="181"/>
        <v>0</v>
      </c>
      <c r="J1293" t="str">
        <f t="shared" ca="1" si="174"/>
        <v>'NEO PU'!</v>
      </c>
      <c r="K1293">
        <f t="shared" ca="1" si="174"/>
        <v>0</v>
      </c>
      <c r="L1293">
        <f t="shared" ca="1" si="174"/>
        <v>0</v>
      </c>
      <c r="M1293">
        <f t="shared" ca="1" si="174"/>
        <v>0</v>
      </c>
      <c r="N1293">
        <f t="shared" ca="1" si="174"/>
        <v>0</v>
      </c>
      <c r="O1293" t="str">
        <f t="shared" ca="1" si="179"/>
        <v>d:t</v>
      </c>
      <c r="P1293" t="str">
        <f t="shared" ca="1" si="180"/>
        <v>d9:t9</v>
      </c>
    </row>
    <row r="1294" spans="1:16">
      <c r="A1294" t="str">
        <f t="shared" si="175"/>
        <v>03</v>
      </c>
      <c r="B1294" t="str">
        <f t="shared" ca="1" si="176"/>
        <v>PU</v>
      </c>
      <c r="C1294" t="s">
        <v>392</v>
      </c>
      <c r="D1294" t="s">
        <v>1734</v>
      </c>
      <c r="E1294">
        <f t="shared" ca="1" si="177"/>
        <v>0</v>
      </c>
      <c r="H1294" t="str">
        <f t="shared" ca="1" si="178"/>
        <v>'NEO PU'!</v>
      </c>
      <c r="I1294">
        <f t="shared" ca="1" si="181"/>
        <v>0</v>
      </c>
      <c r="J1294" t="str">
        <f t="shared" ca="1" si="174"/>
        <v>'NEO PU'!</v>
      </c>
      <c r="K1294">
        <f t="shared" ca="1" si="174"/>
        <v>0</v>
      </c>
      <c r="L1294">
        <f t="shared" ca="1" si="174"/>
        <v>0</v>
      </c>
      <c r="M1294">
        <f t="shared" ca="1" si="174"/>
        <v>0</v>
      </c>
      <c r="N1294">
        <f t="shared" ca="1" si="174"/>
        <v>0</v>
      </c>
      <c r="O1294" t="str">
        <f t="shared" ca="1" si="179"/>
        <v>d:t</v>
      </c>
      <c r="P1294" t="str">
        <f t="shared" ca="1" si="180"/>
        <v>d9:t9</v>
      </c>
    </row>
    <row r="1295" spans="1:16">
      <c r="A1295" t="str">
        <f t="shared" si="175"/>
        <v>04</v>
      </c>
      <c r="B1295" t="str">
        <f t="shared" ca="1" si="176"/>
        <v>PU</v>
      </c>
      <c r="C1295" t="s">
        <v>392</v>
      </c>
      <c r="D1295" t="s">
        <v>1735</v>
      </c>
      <c r="E1295">
        <f t="shared" ca="1" si="177"/>
        <v>0</v>
      </c>
      <c r="H1295" t="str">
        <f t="shared" ca="1" si="178"/>
        <v>'NEO PU'!</v>
      </c>
      <c r="I1295">
        <f t="shared" ca="1" si="181"/>
        <v>0</v>
      </c>
      <c r="J1295" t="str">
        <f t="shared" ca="1" si="174"/>
        <v>'NEO PU'!</v>
      </c>
      <c r="K1295">
        <f t="shared" ca="1" si="174"/>
        <v>0</v>
      </c>
      <c r="L1295">
        <f t="shared" ca="1" si="174"/>
        <v>0</v>
      </c>
      <c r="M1295">
        <f t="shared" ca="1" si="174"/>
        <v>0</v>
      </c>
      <c r="N1295">
        <f t="shared" ca="1" si="174"/>
        <v>0</v>
      </c>
      <c r="O1295" t="str">
        <f t="shared" ca="1" si="179"/>
        <v>d:t</v>
      </c>
      <c r="P1295" t="str">
        <f t="shared" ca="1" si="180"/>
        <v>d9:t9</v>
      </c>
    </row>
    <row r="1296" spans="1:16">
      <c r="A1296" t="str">
        <f t="shared" si="175"/>
        <v>05</v>
      </c>
      <c r="B1296" t="str">
        <f t="shared" ca="1" si="176"/>
        <v>PU</v>
      </c>
      <c r="C1296" t="s">
        <v>392</v>
      </c>
      <c r="D1296" t="s">
        <v>1736</v>
      </c>
      <c r="E1296">
        <f t="shared" ca="1" si="177"/>
        <v>0</v>
      </c>
      <c r="H1296" t="str">
        <f t="shared" ca="1" si="178"/>
        <v>'NEO PU'!</v>
      </c>
      <c r="I1296">
        <f t="shared" ca="1" si="181"/>
        <v>0</v>
      </c>
      <c r="J1296" t="str">
        <f t="shared" ca="1" si="174"/>
        <v>'NEO PU'!</v>
      </c>
      <c r="K1296">
        <f t="shared" ca="1" si="174"/>
        <v>0</v>
      </c>
      <c r="L1296">
        <f t="shared" ca="1" si="174"/>
        <v>0</v>
      </c>
      <c r="M1296">
        <f t="shared" ca="1" si="174"/>
        <v>0</v>
      </c>
      <c r="N1296">
        <f t="shared" ca="1" si="174"/>
        <v>0</v>
      </c>
      <c r="O1296" t="str">
        <f t="shared" ca="1" si="179"/>
        <v>d:t</v>
      </c>
      <c r="P1296" t="str">
        <f t="shared" ca="1" si="180"/>
        <v>d9:t9</v>
      </c>
    </row>
    <row r="1297" spans="1:16">
      <c r="A1297" t="str">
        <f t="shared" si="175"/>
        <v>06</v>
      </c>
      <c r="B1297" t="str">
        <f t="shared" ca="1" si="176"/>
        <v>PU</v>
      </c>
      <c r="C1297" t="s">
        <v>392</v>
      </c>
      <c r="D1297" t="s">
        <v>1737</v>
      </c>
      <c r="E1297">
        <f t="shared" ca="1" si="177"/>
        <v>0</v>
      </c>
      <c r="H1297" t="str">
        <f t="shared" ca="1" si="178"/>
        <v>'NEO PU'!</v>
      </c>
      <c r="I1297">
        <f t="shared" ca="1" si="181"/>
        <v>0</v>
      </c>
      <c r="J1297" t="str">
        <f t="shared" ca="1" si="174"/>
        <v>'NEO PU'!</v>
      </c>
      <c r="K1297">
        <f t="shared" ca="1" si="174"/>
        <v>0</v>
      </c>
      <c r="L1297">
        <f t="shared" ca="1" si="174"/>
        <v>0</v>
      </c>
      <c r="M1297">
        <f t="shared" ca="1" si="174"/>
        <v>0</v>
      </c>
      <c r="N1297">
        <f t="shared" ca="1" si="174"/>
        <v>0</v>
      </c>
      <c r="O1297" t="str">
        <f t="shared" ca="1" si="179"/>
        <v>d:t</v>
      </c>
      <c r="P1297" t="str">
        <f t="shared" ca="1" si="180"/>
        <v>d9:t9</v>
      </c>
    </row>
    <row r="1298" spans="1:16">
      <c r="A1298" t="str">
        <f t="shared" si="175"/>
        <v>09</v>
      </c>
      <c r="B1298" t="str">
        <f t="shared" ca="1" si="176"/>
        <v>PU</v>
      </c>
      <c r="C1298" t="s">
        <v>392</v>
      </c>
      <c r="D1298" t="s">
        <v>1738</v>
      </c>
      <c r="E1298">
        <f t="shared" ca="1" si="177"/>
        <v>0</v>
      </c>
      <c r="H1298" t="str">
        <f t="shared" ca="1" si="178"/>
        <v>'NEO PU'!</v>
      </c>
      <c r="I1298">
        <f t="shared" ca="1" si="181"/>
        <v>0</v>
      </c>
      <c r="J1298" t="str">
        <f t="shared" ca="1" si="174"/>
        <v>'NEO PU'!</v>
      </c>
      <c r="K1298">
        <f t="shared" ca="1" si="174"/>
        <v>0</v>
      </c>
      <c r="L1298">
        <f t="shared" ca="1" si="174"/>
        <v>0</v>
      </c>
      <c r="M1298">
        <f t="shared" ca="1" si="174"/>
        <v>0</v>
      </c>
      <c r="N1298">
        <f t="shared" ca="1" si="174"/>
        <v>0</v>
      </c>
      <c r="O1298" t="str">
        <f t="shared" ca="1" si="179"/>
        <v>d:t</v>
      </c>
      <c r="P1298" t="str">
        <f t="shared" ca="1" si="180"/>
        <v>d9:t9</v>
      </c>
    </row>
    <row r="1299" spans="1:16">
      <c r="A1299" t="str">
        <f t="shared" si="175"/>
        <v>11</v>
      </c>
      <c r="B1299" t="str">
        <f t="shared" ca="1" si="176"/>
        <v>PU</v>
      </c>
      <c r="C1299" t="s">
        <v>392</v>
      </c>
      <c r="D1299" t="s">
        <v>1739</v>
      </c>
      <c r="E1299">
        <f t="shared" ca="1" si="177"/>
        <v>0</v>
      </c>
      <c r="H1299" t="str">
        <f t="shared" ca="1" si="178"/>
        <v>'NEO PU'!</v>
      </c>
      <c r="I1299">
        <f t="shared" ca="1" si="181"/>
        <v>0</v>
      </c>
      <c r="J1299" t="str">
        <f t="shared" ref="J1299:N1349" ca="1" si="182">IF(IFERROR(VLOOKUP($C1299,INDIRECT(J$14&amp;"D:D"),1,FALSE),0)&lt;&gt;0,J$14,0)</f>
        <v>'NEO PU'!</v>
      </c>
      <c r="K1299">
        <f t="shared" ca="1" si="182"/>
        <v>0</v>
      </c>
      <c r="L1299">
        <f t="shared" ca="1" si="182"/>
        <v>0</v>
      </c>
      <c r="M1299">
        <f t="shared" ca="1" si="182"/>
        <v>0</v>
      </c>
      <c r="N1299">
        <f t="shared" ca="1" si="182"/>
        <v>0</v>
      </c>
      <c r="O1299" t="str">
        <f t="shared" ca="1" si="179"/>
        <v>d:t</v>
      </c>
      <c r="P1299" t="str">
        <f t="shared" ca="1" si="180"/>
        <v>d9:t9</v>
      </c>
    </row>
    <row r="1300" spans="1:16">
      <c r="A1300" t="str">
        <f t="shared" si="175"/>
        <v>12</v>
      </c>
      <c r="B1300" t="str">
        <f t="shared" ca="1" si="176"/>
        <v>PU</v>
      </c>
      <c r="C1300" t="s">
        <v>392</v>
      </c>
      <c r="D1300" t="s">
        <v>1740</v>
      </c>
      <c r="E1300">
        <f t="shared" ca="1" si="177"/>
        <v>0</v>
      </c>
      <c r="H1300" t="str">
        <f t="shared" ca="1" si="178"/>
        <v>'NEO PU'!</v>
      </c>
      <c r="I1300">
        <f t="shared" ca="1" si="181"/>
        <v>0</v>
      </c>
      <c r="J1300" t="str">
        <f t="shared" ca="1" si="182"/>
        <v>'NEO PU'!</v>
      </c>
      <c r="K1300">
        <f t="shared" ca="1" si="182"/>
        <v>0</v>
      </c>
      <c r="L1300">
        <f t="shared" ca="1" si="182"/>
        <v>0</v>
      </c>
      <c r="M1300">
        <f t="shared" ca="1" si="182"/>
        <v>0</v>
      </c>
      <c r="N1300">
        <f t="shared" ca="1" si="182"/>
        <v>0</v>
      </c>
      <c r="O1300" t="str">
        <f t="shared" ca="1" si="179"/>
        <v>d:t</v>
      </c>
      <c r="P1300" t="str">
        <f t="shared" ca="1" si="180"/>
        <v>d9:t9</v>
      </c>
    </row>
    <row r="1301" spans="1:16">
      <c r="A1301" t="str">
        <f t="shared" si="175"/>
        <v>14</v>
      </c>
      <c r="B1301" t="str">
        <f t="shared" ca="1" si="176"/>
        <v>PU</v>
      </c>
      <c r="C1301" t="s">
        <v>392</v>
      </c>
      <c r="D1301" t="s">
        <v>1741</v>
      </c>
      <c r="E1301">
        <f t="shared" ca="1" si="177"/>
        <v>0</v>
      </c>
      <c r="H1301" t="str">
        <f t="shared" ca="1" si="178"/>
        <v>'NEO PU'!</v>
      </c>
      <c r="I1301">
        <f t="shared" ca="1" si="181"/>
        <v>0</v>
      </c>
      <c r="J1301" t="str">
        <f t="shared" ca="1" si="182"/>
        <v>'NEO PU'!</v>
      </c>
      <c r="K1301">
        <f t="shared" ca="1" si="182"/>
        <v>0</v>
      </c>
      <c r="L1301">
        <f t="shared" ca="1" si="182"/>
        <v>0</v>
      </c>
      <c r="M1301">
        <f t="shared" ca="1" si="182"/>
        <v>0</v>
      </c>
      <c r="N1301">
        <f t="shared" ca="1" si="182"/>
        <v>0</v>
      </c>
      <c r="O1301" t="str">
        <f t="shared" ca="1" si="179"/>
        <v>d:t</v>
      </c>
      <c r="P1301" t="str">
        <f t="shared" ca="1" si="180"/>
        <v>d9:t9</v>
      </c>
    </row>
    <row r="1302" spans="1:16">
      <c r="A1302" t="str">
        <f t="shared" si="175"/>
        <v>01</v>
      </c>
      <c r="B1302" t="str">
        <f t="shared" ca="1" si="176"/>
        <v>PU</v>
      </c>
      <c r="C1302" t="s">
        <v>393</v>
      </c>
      <c r="D1302" t="s">
        <v>1742</v>
      </c>
      <c r="E1302">
        <f t="shared" ca="1" si="177"/>
        <v>0</v>
      </c>
      <c r="H1302" t="str">
        <f t="shared" ca="1" si="178"/>
        <v>'NEO PU'!</v>
      </c>
      <c r="I1302">
        <f t="shared" ca="1" si="181"/>
        <v>0</v>
      </c>
      <c r="J1302" t="str">
        <f t="shared" ca="1" si="182"/>
        <v>'NEO PU'!</v>
      </c>
      <c r="K1302">
        <f t="shared" ca="1" si="182"/>
        <v>0</v>
      </c>
      <c r="L1302">
        <f t="shared" ca="1" si="182"/>
        <v>0</v>
      </c>
      <c r="M1302">
        <f t="shared" ca="1" si="182"/>
        <v>0</v>
      </c>
      <c r="N1302">
        <f t="shared" ca="1" si="182"/>
        <v>0</v>
      </c>
      <c r="O1302" t="str">
        <f t="shared" ca="1" si="179"/>
        <v>d:t</v>
      </c>
      <c r="P1302" t="str">
        <f t="shared" ca="1" si="180"/>
        <v>d9:t9</v>
      </c>
    </row>
    <row r="1303" spans="1:16">
      <c r="A1303" t="str">
        <f t="shared" si="175"/>
        <v>02</v>
      </c>
      <c r="B1303" t="str">
        <f t="shared" ca="1" si="176"/>
        <v>PU</v>
      </c>
      <c r="C1303" t="s">
        <v>393</v>
      </c>
      <c r="D1303" t="s">
        <v>1743</v>
      </c>
      <c r="E1303">
        <f t="shared" ca="1" si="177"/>
        <v>0</v>
      </c>
      <c r="H1303" t="str">
        <f t="shared" ca="1" si="178"/>
        <v>'NEO PU'!</v>
      </c>
      <c r="I1303">
        <f t="shared" ca="1" si="181"/>
        <v>0</v>
      </c>
      <c r="J1303" t="str">
        <f t="shared" ca="1" si="182"/>
        <v>'NEO PU'!</v>
      </c>
      <c r="K1303">
        <f t="shared" ca="1" si="182"/>
        <v>0</v>
      </c>
      <c r="L1303">
        <f t="shared" ca="1" si="182"/>
        <v>0</v>
      </c>
      <c r="M1303">
        <f t="shared" ca="1" si="182"/>
        <v>0</v>
      </c>
      <c r="N1303">
        <f t="shared" ca="1" si="182"/>
        <v>0</v>
      </c>
      <c r="O1303" t="str">
        <f t="shared" ca="1" si="179"/>
        <v>d:t</v>
      </c>
      <c r="P1303" t="str">
        <f t="shared" ca="1" si="180"/>
        <v>d9:t9</v>
      </c>
    </row>
    <row r="1304" spans="1:16">
      <c r="A1304" t="str">
        <f t="shared" si="175"/>
        <v>03</v>
      </c>
      <c r="B1304" t="str">
        <f t="shared" ca="1" si="176"/>
        <v>PU</v>
      </c>
      <c r="C1304" t="s">
        <v>393</v>
      </c>
      <c r="D1304" t="s">
        <v>1744</v>
      </c>
      <c r="E1304">
        <f t="shared" ca="1" si="177"/>
        <v>0</v>
      </c>
      <c r="H1304" t="str">
        <f t="shared" ca="1" si="178"/>
        <v>'NEO PU'!</v>
      </c>
      <c r="I1304">
        <f t="shared" ca="1" si="181"/>
        <v>0</v>
      </c>
      <c r="J1304" t="str">
        <f t="shared" ca="1" si="182"/>
        <v>'NEO PU'!</v>
      </c>
      <c r="K1304">
        <f t="shared" ca="1" si="182"/>
        <v>0</v>
      </c>
      <c r="L1304">
        <f t="shared" ca="1" si="182"/>
        <v>0</v>
      </c>
      <c r="M1304">
        <f t="shared" ca="1" si="182"/>
        <v>0</v>
      </c>
      <c r="N1304">
        <f t="shared" ca="1" si="182"/>
        <v>0</v>
      </c>
      <c r="O1304" t="str">
        <f t="shared" ca="1" si="179"/>
        <v>d:t</v>
      </c>
      <c r="P1304" t="str">
        <f t="shared" ca="1" si="180"/>
        <v>d9:t9</v>
      </c>
    </row>
    <row r="1305" spans="1:16">
      <c r="A1305" t="str">
        <f t="shared" si="175"/>
        <v>04</v>
      </c>
      <c r="B1305" t="str">
        <f t="shared" ca="1" si="176"/>
        <v>PU</v>
      </c>
      <c r="C1305" t="s">
        <v>393</v>
      </c>
      <c r="D1305" t="s">
        <v>1745</v>
      </c>
      <c r="E1305">
        <f t="shared" ca="1" si="177"/>
        <v>0</v>
      </c>
      <c r="H1305" t="str">
        <f t="shared" ca="1" si="178"/>
        <v>'NEO PU'!</v>
      </c>
      <c r="I1305">
        <f t="shared" ca="1" si="181"/>
        <v>0</v>
      </c>
      <c r="J1305" t="str">
        <f t="shared" ca="1" si="182"/>
        <v>'NEO PU'!</v>
      </c>
      <c r="K1305">
        <f t="shared" ca="1" si="182"/>
        <v>0</v>
      </c>
      <c r="L1305">
        <f t="shared" ca="1" si="182"/>
        <v>0</v>
      </c>
      <c r="M1305">
        <f t="shared" ca="1" si="182"/>
        <v>0</v>
      </c>
      <c r="N1305">
        <f t="shared" ca="1" si="182"/>
        <v>0</v>
      </c>
      <c r="O1305" t="str">
        <f t="shared" ca="1" si="179"/>
        <v>d:t</v>
      </c>
      <c r="P1305" t="str">
        <f t="shared" ca="1" si="180"/>
        <v>d9:t9</v>
      </c>
    </row>
    <row r="1306" spans="1:16">
      <c r="A1306" t="str">
        <f t="shared" si="175"/>
        <v>05</v>
      </c>
      <c r="B1306" t="str">
        <f t="shared" ca="1" si="176"/>
        <v>PU</v>
      </c>
      <c r="C1306" t="s">
        <v>393</v>
      </c>
      <c r="D1306" t="s">
        <v>1746</v>
      </c>
      <c r="E1306">
        <f t="shared" ca="1" si="177"/>
        <v>0</v>
      </c>
      <c r="H1306" t="str">
        <f t="shared" ca="1" si="178"/>
        <v>'NEO PU'!</v>
      </c>
      <c r="I1306">
        <f t="shared" ca="1" si="181"/>
        <v>0</v>
      </c>
      <c r="J1306" t="str">
        <f t="shared" ca="1" si="182"/>
        <v>'NEO PU'!</v>
      </c>
      <c r="K1306">
        <f t="shared" ca="1" si="182"/>
        <v>0</v>
      </c>
      <c r="L1306">
        <f t="shared" ca="1" si="182"/>
        <v>0</v>
      </c>
      <c r="M1306">
        <f t="shared" ca="1" si="182"/>
        <v>0</v>
      </c>
      <c r="N1306">
        <f t="shared" ca="1" si="182"/>
        <v>0</v>
      </c>
      <c r="O1306" t="str">
        <f t="shared" ca="1" si="179"/>
        <v>d:t</v>
      </c>
      <c r="P1306" t="str">
        <f t="shared" ca="1" si="180"/>
        <v>d9:t9</v>
      </c>
    </row>
    <row r="1307" spans="1:16">
      <c r="A1307" t="str">
        <f t="shared" si="175"/>
        <v>06</v>
      </c>
      <c r="B1307" t="str">
        <f t="shared" ca="1" si="176"/>
        <v>PU</v>
      </c>
      <c r="C1307" t="s">
        <v>393</v>
      </c>
      <c r="D1307" t="s">
        <v>1747</v>
      </c>
      <c r="E1307">
        <f t="shared" ca="1" si="177"/>
        <v>0</v>
      </c>
      <c r="H1307" t="str">
        <f t="shared" ca="1" si="178"/>
        <v>'NEO PU'!</v>
      </c>
      <c r="I1307">
        <f t="shared" ca="1" si="181"/>
        <v>0</v>
      </c>
      <c r="J1307" t="str">
        <f t="shared" ca="1" si="182"/>
        <v>'NEO PU'!</v>
      </c>
      <c r="K1307">
        <f t="shared" ca="1" si="182"/>
        <v>0</v>
      </c>
      <c r="L1307">
        <f t="shared" ca="1" si="182"/>
        <v>0</v>
      </c>
      <c r="M1307">
        <f t="shared" ca="1" si="182"/>
        <v>0</v>
      </c>
      <c r="N1307">
        <f t="shared" ca="1" si="182"/>
        <v>0</v>
      </c>
      <c r="O1307" t="str">
        <f t="shared" ca="1" si="179"/>
        <v>d:t</v>
      </c>
      <c r="P1307" t="str">
        <f t="shared" ca="1" si="180"/>
        <v>d9:t9</v>
      </c>
    </row>
    <row r="1308" spans="1:16">
      <c r="A1308" t="str">
        <f t="shared" si="175"/>
        <v>09</v>
      </c>
      <c r="B1308" t="str">
        <f t="shared" ca="1" si="176"/>
        <v>PU</v>
      </c>
      <c r="C1308" t="s">
        <v>393</v>
      </c>
      <c r="D1308" t="s">
        <v>1748</v>
      </c>
      <c r="E1308">
        <f t="shared" ca="1" si="177"/>
        <v>0</v>
      </c>
      <c r="H1308" t="str">
        <f t="shared" ca="1" si="178"/>
        <v>'NEO PU'!</v>
      </c>
      <c r="I1308">
        <f t="shared" ca="1" si="181"/>
        <v>0</v>
      </c>
      <c r="J1308" t="str">
        <f t="shared" ca="1" si="182"/>
        <v>'NEO PU'!</v>
      </c>
      <c r="K1308">
        <f t="shared" ca="1" si="182"/>
        <v>0</v>
      </c>
      <c r="L1308">
        <f t="shared" ca="1" si="182"/>
        <v>0</v>
      </c>
      <c r="M1308">
        <f t="shared" ca="1" si="182"/>
        <v>0</v>
      </c>
      <c r="N1308">
        <f t="shared" ca="1" si="182"/>
        <v>0</v>
      </c>
      <c r="O1308" t="str">
        <f t="shared" ca="1" si="179"/>
        <v>d:t</v>
      </c>
      <c r="P1308" t="str">
        <f t="shared" ca="1" si="180"/>
        <v>d9:t9</v>
      </c>
    </row>
    <row r="1309" spans="1:16">
      <c r="A1309" t="str">
        <f t="shared" si="175"/>
        <v>11</v>
      </c>
      <c r="B1309" t="str">
        <f t="shared" ca="1" si="176"/>
        <v>PU</v>
      </c>
      <c r="C1309" t="s">
        <v>393</v>
      </c>
      <c r="D1309" t="s">
        <v>1749</v>
      </c>
      <c r="E1309">
        <f t="shared" ca="1" si="177"/>
        <v>0</v>
      </c>
      <c r="H1309" t="str">
        <f t="shared" ca="1" si="178"/>
        <v>'NEO PU'!</v>
      </c>
      <c r="I1309">
        <f t="shared" ca="1" si="181"/>
        <v>0</v>
      </c>
      <c r="J1309" t="str">
        <f t="shared" ca="1" si="182"/>
        <v>'NEO PU'!</v>
      </c>
      <c r="K1309">
        <f t="shared" ca="1" si="182"/>
        <v>0</v>
      </c>
      <c r="L1309">
        <f t="shared" ca="1" si="182"/>
        <v>0</v>
      </c>
      <c r="M1309">
        <f t="shared" ca="1" si="182"/>
        <v>0</v>
      </c>
      <c r="N1309">
        <f t="shared" ca="1" si="182"/>
        <v>0</v>
      </c>
      <c r="O1309" t="str">
        <f t="shared" ca="1" si="179"/>
        <v>d:t</v>
      </c>
      <c r="P1309" t="str">
        <f t="shared" ca="1" si="180"/>
        <v>d9:t9</v>
      </c>
    </row>
    <row r="1310" spans="1:16">
      <c r="A1310" t="str">
        <f t="shared" si="175"/>
        <v>12</v>
      </c>
      <c r="B1310" t="str">
        <f t="shared" ca="1" si="176"/>
        <v>PU</v>
      </c>
      <c r="C1310" t="s">
        <v>393</v>
      </c>
      <c r="D1310" t="s">
        <v>1750</v>
      </c>
      <c r="E1310">
        <f t="shared" ca="1" si="177"/>
        <v>0</v>
      </c>
      <c r="H1310" t="str">
        <f t="shared" ca="1" si="178"/>
        <v>'NEO PU'!</v>
      </c>
      <c r="I1310">
        <f t="shared" ca="1" si="181"/>
        <v>0</v>
      </c>
      <c r="J1310" t="str">
        <f t="shared" ca="1" si="182"/>
        <v>'NEO PU'!</v>
      </c>
      <c r="K1310">
        <f t="shared" ca="1" si="182"/>
        <v>0</v>
      </c>
      <c r="L1310">
        <f t="shared" ca="1" si="182"/>
        <v>0</v>
      </c>
      <c r="M1310">
        <f t="shared" ca="1" si="182"/>
        <v>0</v>
      </c>
      <c r="N1310">
        <f t="shared" ca="1" si="182"/>
        <v>0</v>
      </c>
      <c r="O1310" t="str">
        <f t="shared" ca="1" si="179"/>
        <v>d:t</v>
      </c>
      <c r="P1310" t="str">
        <f t="shared" ca="1" si="180"/>
        <v>d9:t9</v>
      </c>
    </row>
    <row r="1311" spans="1:16">
      <c r="A1311" t="str">
        <f t="shared" si="175"/>
        <v>14</v>
      </c>
      <c r="B1311" t="str">
        <f t="shared" ca="1" si="176"/>
        <v>PU</v>
      </c>
      <c r="C1311" t="s">
        <v>393</v>
      </c>
      <c r="D1311" t="s">
        <v>1751</v>
      </c>
      <c r="E1311">
        <f t="shared" ca="1" si="177"/>
        <v>0</v>
      </c>
      <c r="H1311" t="str">
        <f t="shared" ca="1" si="178"/>
        <v>'NEO PU'!</v>
      </c>
      <c r="I1311">
        <f t="shared" ca="1" si="181"/>
        <v>0</v>
      </c>
      <c r="J1311" t="str">
        <f t="shared" ca="1" si="182"/>
        <v>'NEO PU'!</v>
      </c>
      <c r="K1311">
        <f t="shared" ca="1" si="182"/>
        <v>0</v>
      </c>
      <c r="L1311">
        <f t="shared" ca="1" si="182"/>
        <v>0</v>
      </c>
      <c r="M1311">
        <f t="shared" ca="1" si="182"/>
        <v>0</v>
      </c>
      <c r="N1311">
        <f t="shared" ca="1" si="182"/>
        <v>0</v>
      </c>
      <c r="O1311" t="str">
        <f t="shared" ca="1" si="179"/>
        <v>d:t</v>
      </c>
      <c r="P1311" t="str">
        <f t="shared" ca="1" si="180"/>
        <v>d9:t9</v>
      </c>
    </row>
    <row r="1312" spans="1:16">
      <c r="A1312" t="str">
        <f t="shared" si="175"/>
        <v>01</v>
      </c>
      <c r="B1312" t="str">
        <f t="shared" ca="1" si="176"/>
        <v>PU</v>
      </c>
      <c r="C1312" t="s">
        <v>394</v>
      </c>
      <c r="D1312" t="s">
        <v>1752</v>
      </c>
      <c r="E1312">
        <f t="shared" ca="1" si="177"/>
        <v>0</v>
      </c>
      <c r="H1312" t="str">
        <f t="shared" ca="1" si="178"/>
        <v>'NEO PU'!</v>
      </c>
      <c r="I1312">
        <f t="shared" ca="1" si="181"/>
        <v>0</v>
      </c>
      <c r="J1312" t="str">
        <f t="shared" ca="1" si="182"/>
        <v>'NEO PU'!</v>
      </c>
      <c r="K1312">
        <f t="shared" ca="1" si="182"/>
        <v>0</v>
      </c>
      <c r="L1312">
        <f t="shared" ca="1" si="182"/>
        <v>0</v>
      </c>
      <c r="M1312">
        <f t="shared" ca="1" si="182"/>
        <v>0</v>
      </c>
      <c r="N1312">
        <f t="shared" ca="1" si="182"/>
        <v>0</v>
      </c>
      <c r="O1312" t="str">
        <f t="shared" ca="1" si="179"/>
        <v>d:t</v>
      </c>
      <c r="P1312" t="str">
        <f t="shared" ca="1" si="180"/>
        <v>d9:t9</v>
      </c>
    </row>
    <row r="1313" spans="1:16">
      <c r="A1313" t="str">
        <f t="shared" si="175"/>
        <v>02</v>
      </c>
      <c r="B1313" t="str">
        <f t="shared" ca="1" si="176"/>
        <v>PU</v>
      </c>
      <c r="C1313" t="s">
        <v>394</v>
      </c>
      <c r="D1313" t="s">
        <v>1753</v>
      </c>
      <c r="E1313">
        <f t="shared" ca="1" si="177"/>
        <v>0</v>
      </c>
      <c r="H1313" t="str">
        <f t="shared" ca="1" si="178"/>
        <v>'NEO PU'!</v>
      </c>
      <c r="I1313">
        <f t="shared" ca="1" si="181"/>
        <v>0</v>
      </c>
      <c r="J1313" t="str">
        <f t="shared" ca="1" si="182"/>
        <v>'NEO PU'!</v>
      </c>
      <c r="K1313">
        <f t="shared" ca="1" si="182"/>
        <v>0</v>
      </c>
      <c r="L1313">
        <f t="shared" ca="1" si="182"/>
        <v>0</v>
      </c>
      <c r="M1313">
        <f t="shared" ca="1" si="182"/>
        <v>0</v>
      </c>
      <c r="N1313">
        <f t="shared" ca="1" si="182"/>
        <v>0</v>
      </c>
      <c r="O1313" t="str">
        <f t="shared" ca="1" si="179"/>
        <v>d:t</v>
      </c>
      <c r="P1313" t="str">
        <f t="shared" ca="1" si="180"/>
        <v>d9:t9</v>
      </c>
    </row>
    <row r="1314" spans="1:16">
      <c r="A1314" t="str">
        <f t="shared" si="175"/>
        <v>03</v>
      </c>
      <c r="B1314" t="str">
        <f t="shared" ca="1" si="176"/>
        <v>PU</v>
      </c>
      <c r="C1314" t="s">
        <v>394</v>
      </c>
      <c r="D1314" t="s">
        <v>1754</v>
      </c>
      <c r="E1314">
        <f t="shared" ca="1" si="177"/>
        <v>0</v>
      </c>
      <c r="H1314" t="str">
        <f t="shared" ca="1" si="178"/>
        <v>'NEO PU'!</v>
      </c>
      <c r="I1314">
        <f t="shared" ca="1" si="181"/>
        <v>0</v>
      </c>
      <c r="J1314" t="str">
        <f t="shared" ca="1" si="182"/>
        <v>'NEO PU'!</v>
      </c>
      <c r="K1314">
        <f t="shared" ca="1" si="182"/>
        <v>0</v>
      </c>
      <c r="L1314">
        <f t="shared" ca="1" si="182"/>
        <v>0</v>
      </c>
      <c r="M1314">
        <f t="shared" ca="1" si="182"/>
        <v>0</v>
      </c>
      <c r="N1314">
        <f t="shared" ca="1" si="182"/>
        <v>0</v>
      </c>
      <c r="O1314" t="str">
        <f t="shared" ca="1" si="179"/>
        <v>d:t</v>
      </c>
      <c r="P1314" t="str">
        <f t="shared" ca="1" si="180"/>
        <v>d9:t9</v>
      </c>
    </row>
    <row r="1315" spans="1:16">
      <c r="A1315" t="str">
        <f t="shared" si="175"/>
        <v>04</v>
      </c>
      <c r="B1315" t="str">
        <f t="shared" ca="1" si="176"/>
        <v>PU</v>
      </c>
      <c r="C1315" t="s">
        <v>394</v>
      </c>
      <c r="D1315" t="s">
        <v>1755</v>
      </c>
      <c r="E1315">
        <f t="shared" ca="1" si="177"/>
        <v>0</v>
      </c>
      <c r="H1315" t="str">
        <f t="shared" ca="1" si="178"/>
        <v>'NEO PU'!</v>
      </c>
      <c r="I1315">
        <f t="shared" ca="1" si="181"/>
        <v>0</v>
      </c>
      <c r="J1315" t="str">
        <f t="shared" ca="1" si="182"/>
        <v>'NEO PU'!</v>
      </c>
      <c r="K1315">
        <f t="shared" ca="1" si="182"/>
        <v>0</v>
      </c>
      <c r="L1315">
        <f t="shared" ca="1" si="182"/>
        <v>0</v>
      </c>
      <c r="M1315">
        <f t="shared" ca="1" si="182"/>
        <v>0</v>
      </c>
      <c r="N1315">
        <f t="shared" ca="1" si="182"/>
        <v>0</v>
      </c>
      <c r="O1315" t="str">
        <f t="shared" ca="1" si="179"/>
        <v>d:t</v>
      </c>
      <c r="P1315" t="str">
        <f t="shared" ca="1" si="180"/>
        <v>d9:t9</v>
      </c>
    </row>
    <row r="1316" spans="1:16">
      <c r="A1316" t="str">
        <f t="shared" si="175"/>
        <v>05</v>
      </c>
      <c r="B1316" t="str">
        <f t="shared" ca="1" si="176"/>
        <v>PU</v>
      </c>
      <c r="C1316" t="s">
        <v>394</v>
      </c>
      <c r="D1316" t="s">
        <v>1756</v>
      </c>
      <c r="E1316">
        <f t="shared" ca="1" si="177"/>
        <v>0</v>
      </c>
      <c r="H1316" t="str">
        <f t="shared" ca="1" si="178"/>
        <v>'NEO PU'!</v>
      </c>
      <c r="I1316">
        <f t="shared" ca="1" si="181"/>
        <v>0</v>
      </c>
      <c r="J1316" t="str">
        <f t="shared" ca="1" si="182"/>
        <v>'NEO PU'!</v>
      </c>
      <c r="K1316">
        <f t="shared" ca="1" si="182"/>
        <v>0</v>
      </c>
      <c r="L1316">
        <f t="shared" ca="1" si="182"/>
        <v>0</v>
      </c>
      <c r="M1316">
        <f t="shared" ca="1" si="182"/>
        <v>0</v>
      </c>
      <c r="N1316">
        <f t="shared" ca="1" si="182"/>
        <v>0</v>
      </c>
      <c r="O1316" t="str">
        <f t="shared" ca="1" si="179"/>
        <v>d:t</v>
      </c>
      <c r="P1316" t="str">
        <f t="shared" ca="1" si="180"/>
        <v>d9:t9</v>
      </c>
    </row>
    <row r="1317" spans="1:16">
      <c r="A1317" t="str">
        <f t="shared" si="175"/>
        <v>06</v>
      </c>
      <c r="B1317" t="str">
        <f t="shared" ca="1" si="176"/>
        <v>PU</v>
      </c>
      <c r="C1317" t="s">
        <v>394</v>
      </c>
      <c r="D1317" t="s">
        <v>1757</v>
      </c>
      <c r="E1317">
        <f t="shared" ca="1" si="177"/>
        <v>0</v>
      </c>
      <c r="H1317" t="str">
        <f t="shared" ca="1" si="178"/>
        <v>'NEO PU'!</v>
      </c>
      <c r="I1317">
        <f t="shared" ca="1" si="181"/>
        <v>0</v>
      </c>
      <c r="J1317" t="str">
        <f t="shared" ca="1" si="182"/>
        <v>'NEO PU'!</v>
      </c>
      <c r="K1317">
        <f t="shared" ca="1" si="182"/>
        <v>0</v>
      </c>
      <c r="L1317">
        <f t="shared" ca="1" si="182"/>
        <v>0</v>
      </c>
      <c r="M1317">
        <f t="shared" ca="1" si="182"/>
        <v>0</v>
      </c>
      <c r="N1317">
        <f t="shared" ca="1" si="182"/>
        <v>0</v>
      </c>
      <c r="O1317" t="str">
        <f t="shared" ca="1" si="179"/>
        <v>d:t</v>
      </c>
      <c r="P1317" t="str">
        <f t="shared" ca="1" si="180"/>
        <v>d9:t9</v>
      </c>
    </row>
    <row r="1318" spans="1:16">
      <c r="A1318" t="str">
        <f t="shared" si="175"/>
        <v>09</v>
      </c>
      <c r="B1318" t="str">
        <f t="shared" ca="1" si="176"/>
        <v>PU</v>
      </c>
      <c r="C1318" t="s">
        <v>394</v>
      </c>
      <c r="D1318" t="s">
        <v>1758</v>
      </c>
      <c r="E1318">
        <f t="shared" ca="1" si="177"/>
        <v>0</v>
      </c>
      <c r="H1318" t="str">
        <f t="shared" ca="1" si="178"/>
        <v>'NEO PU'!</v>
      </c>
      <c r="I1318">
        <f t="shared" ca="1" si="181"/>
        <v>0</v>
      </c>
      <c r="J1318" t="str">
        <f t="shared" ca="1" si="182"/>
        <v>'NEO PU'!</v>
      </c>
      <c r="K1318">
        <f t="shared" ca="1" si="182"/>
        <v>0</v>
      </c>
      <c r="L1318">
        <f t="shared" ca="1" si="182"/>
        <v>0</v>
      </c>
      <c r="M1318">
        <f t="shared" ca="1" si="182"/>
        <v>0</v>
      </c>
      <c r="N1318">
        <f t="shared" ca="1" si="182"/>
        <v>0</v>
      </c>
      <c r="O1318" t="str">
        <f t="shared" ca="1" si="179"/>
        <v>d:t</v>
      </c>
      <c r="P1318" t="str">
        <f t="shared" ca="1" si="180"/>
        <v>d9:t9</v>
      </c>
    </row>
    <row r="1319" spans="1:16">
      <c r="A1319" t="str">
        <f t="shared" si="175"/>
        <v>11</v>
      </c>
      <c r="B1319" t="str">
        <f t="shared" ca="1" si="176"/>
        <v>PU</v>
      </c>
      <c r="C1319" t="s">
        <v>394</v>
      </c>
      <c r="D1319" t="s">
        <v>1759</v>
      </c>
      <c r="E1319">
        <f t="shared" ca="1" si="177"/>
        <v>0</v>
      </c>
      <c r="H1319" t="str">
        <f t="shared" ca="1" si="178"/>
        <v>'NEO PU'!</v>
      </c>
      <c r="I1319">
        <f t="shared" ca="1" si="181"/>
        <v>0</v>
      </c>
      <c r="J1319" t="str">
        <f t="shared" ca="1" si="182"/>
        <v>'NEO PU'!</v>
      </c>
      <c r="K1319">
        <f t="shared" ca="1" si="182"/>
        <v>0</v>
      </c>
      <c r="L1319">
        <f t="shared" ca="1" si="182"/>
        <v>0</v>
      </c>
      <c r="M1319">
        <f t="shared" ca="1" si="182"/>
        <v>0</v>
      </c>
      <c r="N1319">
        <f t="shared" ca="1" si="182"/>
        <v>0</v>
      </c>
      <c r="O1319" t="str">
        <f t="shared" ca="1" si="179"/>
        <v>d:t</v>
      </c>
      <c r="P1319" t="str">
        <f t="shared" ca="1" si="180"/>
        <v>d9:t9</v>
      </c>
    </row>
    <row r="1320" spans="1:16">
      <c r="A1320" t="str">
        <f t="shared" si="175"/>
        <v>12</v>
      </c>
      <c r="B1320" t="str">
        <f t="shared" ca="1" si="176"/>
        <v>PU</v>
      </c>
      <c r="C1320" t="s">
        <v>394</v>
      </c>
      <c r="D1320" t="s">
        <v>1760</v>
      </c>
      <c r="E1320">
        <f t="shared" ca="1" si="177"/>
        <v>0</v>
      </c>
      <c r="H1320" t="str">
        <f t="shared" ca="1" si="178"/>
        <v>'NEO PU'!</v>
      </c>
      <c r="I1320">
        <f t="shared" ca="1" si="181"/>
        <v>0</v>
      </c>
      <c r="J1320" t="str">
        <f t="shared" ca="1" si="182"/>
        <v>'NEO PU'!</v>
      </c>
      <c r="K1320">
        <f t="shared" ca="1" si="182"/>
        <v>0</v>
      </c>
      <c r="L1320">
        <f t="shared" ca="1" si="182"/>
        <v>0</v>
      </c>
      <c r="M1320">
        <f t="shared" ca="1" si="182"/>
        <v>0</v>
      </c>
      <c r="N1320">
        <f t="shared" ca="1" si="182"/>
        <v>0</v>
      </c>
      <c r="O1320" t="str">
        <f t="shared" ca="1" si="179"/>
        <v>d:t</v>
      </c>
      <c r="P1320" t="str">
        <f t="shared" ca="1" si="180"/>
        <v>d9:t9</v>
      </c>
    </row>
    <row r="1321" spans="1:16">
      <c r="A1321" t="str">
        <f t="shared" si="175"/>
        <v>14</v>
      </c>
      <c r="B1321" t="str">
        <f t="shared" ca="1" si="176"/>
        <v>PU</v>
      </c>
      <c r="C1321" t="s">
        <v>394</v>
      </c>
      <c r="D1321" t="s">
        <v>1761</v>
      </c>
      <c r="E1321">
        <f t="shared" ca="1" si="177"/>
        <v>0</v>
      </c>
      <c r="H1321" t="str">
        <f t="shared" ca="1" si="178"/>
        <v>'NEO PU'!</v>
      </c>
      <c r="I1321">
        <f t="shared" ca="1" si="181"/>
        <v>0</v>
      </c>
      <c r="J1321" t="str">
        <f t="shared" ca="1" si="182"/>
        <v>'NEO PU'!</v>
      </c>
      <c r="K1321">
        <f t="shared" ca="1" si="182"/>
        <v>0</v>
      </c>
      <c r="L1321">
        <f t="shared" ca="1" si="182"/>
        <v>0</v>
      </c>
      <c r="M1321">
        <f t="shared" ca="1" si="182"/>
        <v>0</v>
      </c>
      <c r="N1321">
        <f t="shared" ca="1" si="182"/>
        <v>0</v>
      </c>
      <c r="O1321" t="str">
        <f t="shared" ca="1" si="179"/>
        <v>d:t</v>
      </c>
      <c r="P1321" t="str">
        <f t="shared" ca="1" si="180"/>
        <v>d9:t9</v>
      </c>
    </row>
    <row r="1322" spans="1:16">
      <c r="A1322" t="str">
        <f t="shared" si="175"/>
        <v>01</v>
      </c>
      <c r="B1322" t="str">
        <f t="shared" ca="1" si="176"/>
        <v>PU</v>
      </c>
      <c r="C1322" t="s">
        <v>395</v>
      </c>
      <c r="D1322" t="s">
        <v>1762</v>
      </c>
      <c r="E1322">
        <f t="shared" ca="1" si="177"/>
        <v>0</v>
      </c>
      <c r="H1322" t="str">
        <f t="shared" ca="1" si="178"/>
        <v>'NEO PU'!</v>
      </c>
      <c r="I1322">
        <f t="shared" ca="1" si="181"/>
        <v>0</v>
      </c>
      <c r="J1322" t="str">
        <f t="shared" ca="1" si="182"/>
        <v>'NEO PU'!</v>
      </c>
      <c r="K1322">
        <f t="shared" ca="1" si="182"/>
        <v>0</v>
      </c>
      <c r="L1322">
        <f t="shared" ca="1" si="182"/>
        <v>0</v>
      </c>
      <c r="M1322">
        <f t="shared" ca="1" si="182"/>
        <v>0</v>
      </c>
      <c r="N1322">
        <f t="shared" ca="1" si="182"/>
        <v>0</v>
      </c>
      <c r="O1322" t="str">
        <f t="shared" ca="1" si="179"/>
        <v>d:t</v>
      </c>
      <c r="P1322" t="str">
        <f t="shared" ca="1" si="180"/>
        <v>d9:t9</v>
      </c>
    </row>
    <row r="1323" spans="1:16">
      <c r="A1323" t="str">
        <f t="shared" si="175"/>
        <v>02</v>
      </c>
      <c r="B1323" t="str">
        <f t="shared" ca="1" si="176"/>
        <v>PU</v>
      </c>
      <c r="C1323" t="s">
        <v>395</v>
      </c>
      <c r="D1323" t="s">
        <v>1763</v>
      </c>
      <c r="E1323">
        <f t="shared" ca="1" si="177"/>
        <v>0</v>
      </c>
      <c r="H1323" t="str">
        <f t="shared" ca="1" si="178"/>
        <v>'NEO PU'!</v>
      </c>
      <c r="I1323">
        <f t="shared" ca="1" si="181"/>
        <v>0</v>
      </c>
      <c r="J1323" t="str">
        <f t="shared" ca="1" si="182"/>
        <v>'NEO PU'!</v>
      </c>
      <c r="K1323">
        <f t="shared" ca="1" si="182"/>
        <v>0</v>
      </c>
      <c r="L1323">
        <f t="shared" ca="1" si="182"/>
        <v>0</v>
      </c>
      <c r="M1323">
        <f t="shared" ca="1" si="182"/>
        <v>0</v>
      </c>
      <c r="N1323">
        <f t="shared" ca="1" si="182"/>
        <v>0</v>
      </c>
      <c r="O1323" t="str">
        <f t="shared" ca="1" si="179"/>
        <v>d:t</v>
      </c>
      <c r="P1323" t="str">
        <f t="shared" ca="1" si="180"/>
        <v>d9:t9</v>
      </c>
    </row>
    <row r="1324" spans="1:16">
      <c r="A1324" t="str">
        <f t="shared" si="175"/>
        <v>03</v>
      </c>
      <c r="B1324" t="str">
        <f t="shared" ca="1" si="176"/>
        <v>PU</v>
      </c>
      <c r="C1324" t="s">
        <v>395</v>
      </c>
      <c r="D1324" t="s">
        <v>1764</v>
      </c>
      <c r="E1324">
        <f t="shared" ca="1" si="177"/>
        <v>0</v>
      </c>
      <c r="H1324" t="str">
        <f t="shared" ca="1" si="178"/>
        <v>'NEO PU'!</v>
      </c>
      <c r="I1324">
        <f t="shared" ca="1" si="181"/>
        <v>0</v>
      </c>
      <c r="J1324" t="str">
        <f t="shared" ca="1" si="182"/>
        <v>'NEO PU'!</v>
      </c>
      <c r="K1324">
        <f t="shared" ca="1" si="182"/>
        <v>0</v>
      </c>
      <c r="L1324">
        <f t="shared" ca="1" si="182"/>
        <v>0</v>
      </c>
      <c r="M1324">
        <f t="shared" ca="1" si="182"/>
        <v>0</v>
      </c>
      <c r="N1324">
        <f t="shared" ca="1" si="182"/>
        <v>0</v>
      </c>
      <c r="O1324" t="str">
        <f t="shared" ca="1" si="179"/>
        <v>d:t</v>
      </c>
      <c r="P1324" t="str">
        <f t="shared" ca="1" si="180"/>
        <v>d9:t9</v>
      </c>
    </row>
    <row r="1325" spans="1:16">
      <c r="A1325" t="str">
        <f t="shared" si="175"/>
        <v>04</v>
      </c>
      <c r="B1325" t="str">
        <f t="shared" ca="1" si="176"/>
        <v>PU</v>
      </c>
      <c r="C1325" t="s">
        <v>395</v>
      </c>
      <c r="D1325" t="s">
        <v>1765</v>
      </c>
      <c r="E1325">
        <f t="shared" ca="1" si="177"/>
        <v>0</v>
      </c>
      <c r="H1325" t="str">
        <f t="shared" ca="1" si="178"/>
        <v>'NEO PU'!</v>
      </c>
      <c r="I1325">
        <f t="shared" ca="1" si="181"/>
        <v>0</v>
      </c>
      <c r="J1325" t="str">
        <f t="shared" ca="1" si="182"/>
        <v>'NEO PU'!</v>
      </c>
      <c r="K1325">
        <f t="shared" ca="1" si="182"/>
        <v>0</v>
      </c>
      <c r="L1325">
        <f t="shared" ca="1" si="182"/>
        <v>0</v>
      </c>
      <c r="M1325">
        <f t="shared" ca="1" si="182"/>
        <v>0</v>
      </c>
      <c r="N1325">
        <f t="shared" ca="1" si="182"/>
        <v>0</v>
      </c>
      <c r="O1325" t="str">
        <f t="shared" ca="1" si="179"/>
        <v>d:t</v>
      </c>
      <c r="P1325" t="str">
        <f t="shared" ca="1" si="180"/>
        <v>d9:t9</v>
      </c>
    </row>
    <row r="1326" spans="1:16">
      <c r="A1326" t="str">
        <f t="shared" si="175"/>
        <v>05</v>
      </c>
      <c r="B1326" t="str">
        <f t="shared" ca="1" si="176"/>
        <v>PU</v>
      </c>
      <c r="C1326" t="s">
        <v>395</v>
      </c>
      <c r="D1326" t="s">
        <v>1766</v>
      </c>
      <c r="E1326">
        <f t="shared" ca="1" si="177"/>
        <v>0</v>
      </c>
      <c r="H1326" t="str">
        <f t="shared" ca="1" si="178"/>
        <v>'NEO PU'!</v>
      </c>
      <c r="I1326">
        <f t="shared" ca="1" si="181"/>
        <v>0</v>
      </c>
      <c r="J1326" t="str">
        <f t="shared" ca="1" si="182"/>
        <v>'NEO PU'!</v>
      </c>
      <c r="K1326">
        <f t="shared" ca="1" si="182"/>
        <v>0</v>
      </c>
      <c r="L1326">
        <f t="shared" ca="1" si="182"/>
        <v>0</v>
      </c>
      <c r="M1326">
        <f t="shared" ca="1" si="182"/>
        <v>0</v>
      </c>
      <c r="N1326">
        <f t="shared" ca="1" si="182"/>
        <v>0</v>
      </c>
      <c r="O1326" t="str">
        <f t="shared" ca="1" si="179"/>
        <v>d:t</v>
      </c>
      <c r="P1326" t="str">
        <f t="shared" ca="1" si="180"/>
        <v>d9:t9</v>
      </c>
    </row>
    <row r="1327" spans="1:16">
      <c r="A1327" t="str">
        <f t="shared" si="175"/>
        <v>06</v>
      </c>
      <c r="B1327" t="str">
        <f t="shared" ca="1" si="176"/>
        <v>PU</v>
      </c>
      <c r="C1327" t="s">
        <v>395</v>
      </c>
      <c r="D1327" t="s">
        <v>1767</v>
      </c>
      <c r="E1327">
        <f t="shared" ca="1" si="177"/>
        <v>0</v>
      </c>
      <c r="H1327" t="str">
        <f t="shared" ca="1" si="178"/>
        <v>'NEO PU'!</v>
      </c>
      <c r="I1327">
        <f t="shared" ca="1" si="181"/>
        <v>0</v>
      </c>
      <c r="J1327" t="str">
        <f t="shared" ca="1" si="182"/>
        <v>'NEO PU'!</v>
      </c>
      <c r="K1327">
        <f t="shared" ca="1" si="182"/>
        <v>0</v>
      </c>
      <c r="L1327">
        <f t="shared" ca="1" si="182"/>
        <v>0</v>
      </c>
      <c r="M1327">
        <f t="shared" ca="1" si="182"/>
        <v>0</v>
      </c>
      <c r="N1327">
        <f t="shared" ca="1" si="182"/>
        <v>0</v>
      </c>
      <c r="O1327" t="str">
        <f t="shared" ca="1" si="179"/>
        <v>d:t</v>
      </c>
      <c r="P1327" t="str">
        <f t="shared" ca="1" si="180"/>
        <v>d9:t9</v>
      </c>
    </row>
    <row r="1328" spans="1:16">
      <c r="A1328" t="str">
        <f t="shared" si="175"/>
        <v>09</v>
      </c>
      <c r="B1328" t="str">
        <f t="shared" ca="1" si="176"/>
        <v>PU</v>
      </c>
      <c r="C1328" t="s">
        <v>395</v>
      </c>
      <c r="D1328" t="s">
        <v>1768</v>
      </c>
      <c r="E1328">
        <f t="shared" ca="1" si="177"/>
        <v>0</v>
      </c>
      <c r="H1328" t="str">
        <f t="shared" ca="1" si="178"/>
        <v>'NEO PU'!</v>
      </c>
      <c r="I1328">
        <f t="shared" ca="1" si="181"/>
        <v>0</v>
      </c>
      <c r="J1328" t="str">
        <f t="shared" ca="1" si="182"/>
        <v>'NEO PU'!</v>
      </c>
      <c r="K1328">
        <f t="shared" ca="1" si="182"/>
        <v>0</v>
      </c>
      <c r="L1328">
        <f t="shared" ca="1" si="182"/>
        <v>0</v>
      </c>
      <c r="M1328">
        <f t="shared" ca="1" si="182"/>
        <v>0</v>
      </c>
      <c r="N1328">
        <f t="shared" ca="1" si="182"/>
        <v>0</v>
      </c>
      <c r="O1328" t="str">
        <f t="shared" ca="1" si="179"/>
        <v>d:t</v>
      </c>
      <c r="P1328" t="str">
        <f t="shared" ca="1" si="180"/>
        <v>d9:t9</v>
      </c>
    </row>
    <row r="1329" spans="1:16">
      <c r="A1329" t="str">
        <f t="shared" si="175"/>
        <v>11</v>
      </c>
      <c r="B1329" t="str">
        <f t="shared" ca="1" si="176"/>
        <v>PU</v>
      </c>
      <c r="C1329" t="s">
        <v>395</v>
      </c>
      <c r="D1329" t="s">
        <v>1769</v>
      </c>
      <c r="E1329">
        <f t="shared" ca="1" si="177"/>
        <v>0</v>
      </c>
      <c r="H1329" t="str">
        <f t="shared" ca="1" si="178"/>
        <v>'NEO PU'!</v>
      </c>
      <c r="I1329">
        <f t="shared" ca="1" si="181"/>
        <v>0</v>
      </c>
      <c r="J1329" t="str">
        <f t="shared" ca="1" si="182"/>
        <v>'NEO PU'!</v>
      </c>
      <c r="K1329">
        <f t="shared" ca="1" si="182"/>
        <v>0</v>
      </c>
      <c r="L1329">
        <f t="shared" ca="1" si="182"/>
        <v>0</v>
      </c>
      <c r="M1329">
        <f t="shared" ca="1" si="182"/>
        <v>0</v>
      </c>
      <c r="N1329">
        <f t="shared" ca="1" si="182"/>
        <v>0</v>
      </c>
      <c r="O1329" t="str">
        <f t="shared" ca="1" si="179"/>
        <v>d:t</v>
      </c>
      <c r="P1329" t="str">
        <f t="shared" ca="1" si="180"/>
        <v>d9:t9</v>
      </c>
    </row>
    <row r="1330" spans="1:16">
      <c r="A1330" t="str">
        <f t="shared" si="175"/>
        <v>12</v>
      </c>
      <c r="B1330" t="str">
        <f t="shared" ca="1" si="176"/>
        <v>PU</v>
      </c>
      <c r="C1330" t="s">
        <v>395</v>
      </c>
      <c r="D1330" t="s">
        <v>1770</v>
      </c>
      <c r="E1330">
        <f t="shared" ca="1" si="177"/>
        <v>0</v>
      </c>
      <c r="H1330" t="str">
        <f t="shared" ca="1" si="178"/>
        <v>'NEO PU'!</v>
      </c>
      <c r="I1330">
        <f t="shared" ca="1" si="181"/>
        <v>0</v>
      </c>
      <c r="J1330" t="str">
        <f t="shared" ca="1" si="182"/>
        <v>'NEO PU'!</v>
      </c>
      <c r="K1330">
        <f t="shared" ca="1" si="182"/>
        <v>0</v>
      </c>
      <c r="L1330">
        <f t="shared" ca="1" si="182"/>
        <v>0</v>
      </c>
      <c r="M1330">
        <f t="shared" ca="1" si="182"/>
        <v>0</v>
      </c>
      <c r="N1330">
        <f t="shared" ca="1" si="182"/>
        <v>0</v>
      </c>
      <c r="O1330" t="str">
        <f t="shared" ca="1" si="179"/>
        <v>d:t</v>
      </c>
      <c r="P1330" t="str">
        <f t="shared" ca="1" si="180"/>
        <v>d9:t9</v>
      </c>
    </row>
    <row r="1331" spans="1:16">
      <c r="A1331" t="str">
        <f t="shared" si="175"/>
        <v>14</v>
      </c>
      <c r="B1331" t="str">
        <f t="shared" ca="1" si="176"/>
        <v>PU</v>
      </c>
      <c r="C1331" t="s">
        <v>395</v>
      </c>
      <c r="D1331" t="s">
        <v>1771</v>
      </c>
      <c r="E1331">
        <f t="shared" ca="1" si="177"/>
        <v>0</v>
      </c>
      <c r="H1331" t="str">
        <f t="shared" ca="1" si="178"/>
        <v>'NEO PU'!</v>
      </c>
      <c r="I1331">
        <f t="shared" ca="1" si="181"/>
        <v>0</v>
      </c>
      <c r="J1331" t="str">
        <f t="shared" ca="1" si="182"/>
        <v>'NEO PU'!</v>
      </c>
      <c r="K1331">
        <f t="shared" ca="1" si="182"/>
        <v>0</v>
      </c>
      <c r="L1331">
        <f t="shared" ca="1" si="182"/>
        <v>0</v>
      </c>
      <c r="M1331">
        <f t="shared" ca="1" si="182"/>
        <v>0</v>
      </c>
      <c r="N1331">
        <f t="shared" ca="1" si="182"/>
        <v>0</v>
      </c>
      <c r="O1331" t="str">
        <f t="shared" ca="1" si="179"/>
        <v>d:t</v>
      </c>
      <c r="P1331" t="str">
        <f t="shared" ca="1" si="180"/>
        <v>d9:t9</v>
      </c>
    </row>
    <row r="1332" spans="1:16">
      <c r="A1332" t="str">
        <f t="shared" si="175"/>
        <v>01</v>
      </c>
      <c r="B1332" t="str">
        <f t="shared" ca="1" si="176"/>
        <v>PU</v>
      </c>
      <c r="C1332" t="s">
        <v>396</v>
      </c>
      <c r="D1332" t="s">
        <v>1772</v>
      </c>
      <c r="E1332">
        <f t="shared" ca="1" si="177"/>
        <v>0</v>
      </c>
      <c r="H1332" t="str">
        <f t="shared" ca="1" si="178"/>
        <v>'NEO PU'!</v>
      </c>
      <c r="I1332">
        <f t="shared" ca="1" si="181"/>
        <v>0</v>
      </c>
      <c r="J1332" t="str">
        <f t="shared" ca="1" si="182"/>
        <v>'NEO PU'!</v>
      </c>
      <c r="K1332">
        <f t="shared" ca="1" si="182"/>
        <v>0</v>
      </c>
      <c r="L1332">
        <f t="shared" ca="1" si="182"/>
        <v>0</v>
      </c>
      <c r="M1332">
        <f t="shared" ca="1" si="182"/>
        <v>0</v>
      </c>
      <c r="N1332">
        <f t="shared" ca="1" si="182"/>
        <v>0</v>
      </c>
      <c r="O1332" t="str">
        <f t="shared" ca="1" si="179"/>
        <v>d:t</v>
      </c>
      <c r="P1332" t="str">
        <f t="shared" ca="1" si="180"/>
        <v>d9:t9</v>
      </c>
    </row>
    <row r="1333" spans="1:16">
      <c r="A1333" t="str">
        <f t="shared" si="175"/>
        <v>02</v>
      </c>
      <c r="B1333" t="str">
        <f t="shared" ca="1" si="176"/>
        <v>PU</v>
      </c>
      <c r="C1333" t="s">
        <v>396</v>
      </c>
      <c r="D1333" t="s">
        <v>1773</v>
      </c>
      <c r="E1333">
        <f t="shared" ca="1" si="177"/>
        <v>0</v>
      </c>
      <c r="H1333" t="str">
        <f t="shared" ca="1" si="178"/>
        <v>'NEO PU'!</v>
      </c>
      <c r="I1333">
        <f t="shared" ca="1" si="181"/>
        <v>0</v>
      </c>
      <c r="J1333" t="str">
        <f t="shared" ca="1" si="182"/>
        <v>'NEO PU'!</v>
      </c>
      <c r="K1333">
        <f t="shared" ca="1" si="182"/>
        <v>0</v>
      </c>
      <c r="L1333">
        <f t="shared" ca="1" si="182"/>
        <v>0</v>
      </c>
      <c r="M1333">
        <f t="shared" ca="1" si="182"/>
        <v>0</v>
      </c>
      <c r="N1333">
        <f t="shared" ca="1" si="182"/>
        <v>0</v>
      </c>
      <c r="O1333" t="str">
        <f t="shared" ca="1" si="179"/>
        <v>d:t</v>
      </c>
      <c r="P1333" t="str">
        <f t="shared" ca="1" si="180"/>
        <v>d9:t9</v>
      </c>
    </row>
    <row r="1334" spans="1:16">
      <c r="A1334" t="str">
        <f t="shared" si="175"/>
        <v>03</v>
      </c>
      <c r="B1334" t="str">
        <f t="shared" ca="1" si="176"/>
        <v>PU</v>
      </c>
      <c r="C1334" t="s">
        <v>396</v>
      </c>
      <c r="D1334" t="s">
        <v>1774</v>
      </c>
      <c r="E1334">
        <f t="shared" ca="1" si="177"/>
        <v>0</v>
      </c>
      <c r="H1334" t="str">
        <f t="shared" ca="1" si="178"/>
        <v>'NEO PU'!</v>
      </c>
      <c r="I1334">
        <f t="shared" ca="1" si="181"/>
        <v>0</v>
      </c>
      <c r="J1334" t="str">
        <f t="shared" ca="1" si="182"/>
        <v>'NEO PU'!</v>
      </c>
      <c r="K1334">
        <f t="shared" ca="1" si="182"/>
        <v>0</v>
      </c>
      <c r="L1334">
        <f t="shared" ca="1" si="182"/>
        <v>0</v>
      </c>
      <c r="M1334">
        <f t="shared" ca="1" si="182"/>
        <v>0</v>
      </c>
      <c r="N1334">
        <f t="shared" ca="1" si="182"/>
        <v>0</v>
      </c>
      <c r="O1334" t="str">
        <f t="shared" ca="1" si="179"/>
        <v>d:t</v>
      </c>
      <c r="P1334" t="str">
        <f t="shared" ca="1" si="180"/>
        <v>d9:t9</v>
      </c>
    </row>
    <row r="1335" spans="1:16">
      <c r="A1335" t="str">
        <f t="shared" si="175"/>
        <v>04</v>
      </c>
      <c r="B1335" t="str">
        <f t="shared" ca="1" si="176"/>
        <v>PU</v>
      </c>
      <c r="C1335" t="s">
        <v>396</v>
      </c>
      <c r="D1335" t="s">
        <v>1775</v>
      </c>
      <c r="E1335">
        <f t="shared" ca="1" si="177"/>
        <v>0</v>
      </c>
      <c r="H1335" t="str">
        <f t="shared" ca="1" si="178"/>
        <v>'NEO PU'!</v>
      </c>
      <c r="I1335">
        <f t="shared" ca="1" si="181"/>
        <v>0</v>
      </c>
      <c r="J1335" t="str">
        <f t="shared" ca="1" si="182"/>
        <v>'NEO PU'!</v>
      </c>
      <c r="K1335">
        <f t="shared" ca="1" si="182"/>
        <v>0</v>
      </c>
      <c r="L1335">
        <f t="shared" ca="1" si="182"/>
        <v>0</v>
      </c>
      <c r="M1335">
        <f t="shared" ca="1" si="182"/>
        <v>0</v>
      </c>
      <c r="N1335">
        <f t="shared" ca="1" si="182"/>
        <v>0</v>
      </c>
      <c r="O1335" t="str">
        <f t="shared" ca="1" si="179"/>
        <v>d:t</v>
      </c>
      <c r="P1335" t="str">
        <f t="shared" ca="1" si="180"/>
        <v>d9:t9</v>
      </c>
    </row>
    <row r="1336" spans="1:16">
      <c r="A1336" t="str">
        <f t="shared" si="175"/>
        <v>05</v>
      </c>
      <c r="B1336" t="str">
        <f t="shared" ca="1" si="176"/>
        <v>PU</v>
      </c>
      <c r="C1336" t="s">
        <v>396</v>
      </c>
      <c r="D1336" t="s">
        <v>1776</v>
      </c>
      <c r="E1336">
        <f t="shared" ca="1" si="177"/>
        <v>0</v>
      </c>
      <c r="H1336" t="str">
        <f t="shared" ca="1" si="178"/>
        <v>'NEO PU'!</v>
      </c>
      <c r="I1336">
        <f t="shared" ca="1" si="181"/>
        <v>0</v>
      </c>
      <c r="J1336" t="str">
        <f t="shared" ca="1" si="182"/>
        <v>'NEO PU'!</v>
      </c>
      <c r="K1336">
        <f t="shared" ca="1" si="182"/>
        <v>0</v>
      </c>
      <c r="L1336">
        <f t="shared" ca="1" si="182"/>
        <v>0</v>
      </c>
      <c r="M1336">
        <f t="shared" ca="1" si="182"/>
        <v>0</v>
      </c>
      <c r="N1336">
        <f t="shared" ca="1" si="182"/>
        <v>0</v>
      </c>
      <c r="O1336" t="str">
        <f t="shared" ca="1" si="179"/>
        <v>d:t</v>
      </c>
      <c r="P1336" t="str">
        <f t="shared" ca="1" si="180"/>
        <v>d9:t9</v>
      </c>
    </row>
    <row r="1337" spans="1:16">
      <c r="A1337" t="str">
        <f t="shared" si="175"/>
        <v>06</v>
      </c>
      <c r="B1337" t="str">
        <f t="shared" ca="1" si="176"/>
        <v>PU</v>
      </c>
      <c r="C1337" t="s">
        <v>396</v>
      </c>
      <c r="D1337" t="s">
        <v>1777</v>
      </c>
      <c r="E1337">
        <f t="shared" ca="1" si="177"/>
        <v>0</v>
      </c>
      <c r="H1337" t="str">
        <f t="shared" ca="1" si="178"/>
        <v>'NEO PU'!</v>
      </c>
      <c r="I1337">
        <f t="shared" ca="1" si="181"/>
        <v>0</v>
      </c>
      <c r="J1337" t="str">
        <f t="shared" ca="1" si="182"/>
        <v>'NEO PU'!</v>
      </c>
      <c r="K1337">
        <f t="shared" ca="1" si="182"/>
        <v>0</v>
      </c>
      <c r="L1337">
        <f t="shared" ca="1" si="182"/>
        <v>0</v>
      </c>
      <c r="M1337">
        <f t="shared" ca="1" si="182"/>
        <v>0</v>
      </c>
      <c r="N1337">
        <f t="shared" ca="1" si="182"/>
        <v>0</v>
      </c>
      <c r="O1337" t="str">
        <f t="shared" ca="1" si="179"/>
        <v>d:t</v>
      </c>
      <c r="P1337" t="str">
        <f t="shared" ca="1" si="180"/>
        <v>d9:t9</v>
      </c>
    </row>
    <row r="1338" spans="1:16">
      <c r="A1338" t="str">
        <f t="shared" si="175"/>
        <v>09</v>
      </c>
      <c r="B1338" t="str">
        <f t="shared" ca="1" si="176"/>
        <v>PU</v>
      </c>
      <c r="C1338" t="s">
        <v>396</v>
      </c>
      <c r="D1338" t="s">
        <v>1778</v>
      </c>
      <c r="E1338">
        <f t="shared" ca="1" si="177"/>
        <v>0</v>
      </c>
      <c r="H1338" t="str">
        <f t="shared" ca="1" si="178"/>
        <v>'NEO PU'!</v>
      </c>
      <c r="I1338">
        <f t="shared" ca="1" si="181"/>
        <v>0</v>
      </c>
      <c r="J1338" t="str">
        <f t="shared" ca="1" si="182"/>
        <v>'NEO PU'!</v>
      </c>
      <c r="K1338">
        <f t="shared" ca="1" si="182"/>
        <v>0</v>
      </c>
      <c r="L1338">
        <f t="shared" ca="1" si="182"/>
        <v>0</v>
      </c>
      <c r="M1338">
        <f t="shared" ca="1" si="182"/>
        <v>0</v>
      </c>
      <c r="N1338">
        <f t="shared" ca="1" si="182"/>
        <v>0</v>
      </c>
      <c r="O1338" t="str">
        <f t="shared" ca="1" si="179"/>
        <v>d:t</v>
      </c>
      <c r="P1338" t="str">
        <f t="shared" ca="1" si="180"/>
        <v>d9:t9</v>
      </c>
    </row>
    <row r="1339" spans="1:16">
      <c r="A1339" t="str">
        <f t="shared" si="175"/>
        <v>11</v>
      </c>
      <c r="B1339" t="str">
        <f t="shared" ca="1" si="176"/>
        <v>PU</v>
      </c>
      <c r="C1339" t="s">
        <v>396</v>
      </c>
      <c r="D1339" t="s">
        <v>1779</v>
      </c>
      <c r="E1339">
        <f t="shared" ca="1" si="177"/>
        <v>0</v>
      </c>
      <c r="H1339" t="str">
        <f t="shared" ca="1" si="178"/>
        <v>'NEO PU'!</v>
      </c>
      <c r="I1339">
        <f t="shared" ca="1" si="181"/>
        <v>0</v>
      </c>
      <c r="J1339" t="str">
        <f t="shared" ca="1" si="182"/>
        <v>'NEO PU'!</v>
      </c>
      <c r="K1339">
        <f t="shared" ca="1" si="182"/>
        <v>0</v>
      </c>
      <c r="L1339">
        <f t="shared" ca="1" si="182"/>
        <v>0</v>
      </c>
      <c r="M1339">
        <f t="shared" ca="1" si="182"/>
        <v>0</v>
      </c>
      <c r="N1339">
        <f t="shared" ca="1" si="182"/>
        <v>0</v>
      </c>
      <c r="O1339" t="str">
        <f t="shared" ca="1" si="179"/>
        <v>d:t</v>
      </c>
      <c r="P1339" t="str">
        <f t="shared" ca="1" si="180"/>
        <v>d9:t9</v>
      </c>
    </row>
    <row r="1340" spans="1:16">
      <c r="A1340" t="str">
        <f t="shared" si="175"/>
        <v>12</v>
      </c>
      <c r="B1340" t="str">
        <f t="shared" ca="1" si="176"/>
        <v>PU</v>
      </c>
      <c r="C1340" t="s">
        <v>396</v>
      </c>
      <c r="D1340" t="s">
        <v>1780</v>
      </c>
      <c r="E1340">
        <f t="shared" ca="1" si="177"/>
        <v>0</v>
      </c>
      <c r="H1340" t="str">
        <f t="shared" ca="1" si="178"/>
        <v>'NEO PU'!</v>
      </c>
      <c r="I1340">
        <f t="shared" ca="1" si="181"/>
        <v>0</v>
      </c>
      <c r="J1340" t="str">
        <f t="shared" ca="1" si="182"/>
        <v>'NEO PU'!</v>
      </c>
      <c r="K1340">
        <f t="shared" ca="1" si="182"/>
        <v>0</v>
      </c>
      <c r="L1340">
        <f t="shared" ca="1" si="182"/>
        <v>0</v>
      </c>
      <c r="M1340">
        <f t="shared" ca="1" si="182"/>
        <v>0</v>
      </c>
      <c r="N1340">
        <f t="shared" ca="1" si="182"/>
        <v>0</v>
      </c>
      <c r="O1340" t="str">
        <f t="shared" ca="1" si="179"/>
        <v>d:t</v>
      </c>
      <c r="P1340" t="str">
        <f t="shared" ca="1" si="180"/>
        <v>d9:t9</v>
      </c>
    </row>
    <row r="1341" spans="1:16">
      <c r="A1341" t="str">
        <f t="shared" si="175"/>
        <v>14</v>
      </c>
      <c r="B1341" t="str">
        <f t="shared" ca="1" si="176"/>
        <v>PU</v>
      </c>
      <c r="C1341" t="s">
        <v>396</v>
      </c>
      <c r="D1341" t="s">
        <v>1781</v>
      </c>
      <c r="E1341">
        <f t="shared" ca="1" si="177"/>
        <v>0</v>
      </c>
      <c r="H1341" t="str">
        <f t="shared" ca="1" si="178"/>
        <v>'NEO PU'!</v>
      </c>
      <c r="I1341">
        <f t="shared" ca="1" si="181"/>
        <v>0</v>
      </c>
      <c r="J1341" t="str">
        <f t="shared" ca="1" si="182"/>
        <v>'NEO PU'!</v>
      </c>
      <c r="K1341">
        <f t="shared" ca="1" si="182"/>
        <v>0</v>
      </c>
      <c r="L1341">
        <f t="shared" ca="1" si="182"/>
        <v>0</v>
      </c>
      <c r="M1341">
        <f t="shared" ca="1" si="182"/>
        <v>0</v>
      </c>
      <c r="N1341">
        <f t="shared" ca="1" si="182"/>
        <v>0</v>
      </c>
      <c r="O1341" t="str">
        <f t="shared" ca="1" si="179"/>
        <v>d:t</v>
      </c>
      <c r="P1341" t="str">
        <f t="shared" ca="1" si="180"/>
        <v>d9:t9</v>
      </c>
    </row>
    <row r="1342" spans="1:16">
      <c r="A1342" t="str">
        <f t="shared" si="175"/>
        <v>01</v>
      </c>
      <c r="B1342" t="str">
        <f t="shared" ca="1" si="176"/>
        <v>PU</v>
      </c>
      <c r="C1342" t="s">
        <v>398</v>
      </c>
      <c r="D1342" t="s">
        <v>1782</v>
      </c>
      <c r="E1342">
        <f t="shared" ca="1" si="177"/>
        <v>0</v>
      </c>
      <c r="H1342" t="str">
        <f t="shared" ca="1" si="178"/>
        <v>'NEO PU'!</v>
      </c>
      <c r="I1342">
        <f t="shared" ca="1" si="181"/>
        <v>0</v>
      </c>
      <c r="J1342" t="str">
        <f t="shared" ca="1" si="182"/>
        <v>'NEO PU'!</v>
      </c>
      <c r="K1342">
        <f t="shared" ca="1" si="182"/>
        <v>0</v>
      </c>
      <c r="L1342">
        <f t="shared" ca="1" si="182"/>
        <v>0</v>
      </c>
      <c r="M1342">
        <f t="shared" ca="1" si="182"/>
        <v>0</v>
      </c>
      <c r="N1342">
        <f t="shared" ca="1" si="182"/>
        <v>0</v>
      </c>
      <c r="O1342" t="str">
        <f t="shared" ca="1" si="179"/>
        <v>d:t</v>
      </c>
      <c r="P1342" t="str">
        <f t="shared" ca="1" si="180"/>
        <v>d9:t9</v>
      </c>
    </row>
    <row r="1343" spans="1:16">
      <c r="A1343" t="str">
        <f t="shared" si="175"/>
        <v>02</v>
      </c>
      <c r="B1343" t="str">
        <f t="shared" ca="1" si="176"/>
        <v>PU</v>
      </c>
      <c r="C1343" t="s">
        <v>398</v>
      </c>
      <c r="D1343" t="s">
        <v>1783</v>
      </c>
      <c r="E1343">
        <f t="shared" ca="1" si="177"/>
        <v>0</v>
      </c>
      <c r="H1343" t="str">
        <f t="shared" ca="1" si="178"/>
        <v>'NEO PU'!</v>
      </c>
      <c r="I1343">
        <f t="shared" ca="1" si="181"/>
        <v>0</v>
      </c>
      <c r="J1343" t="str">
        <f t="shared" ca="1" si="182"/>
        <v>'NEO PU'!</v>
      </c>
      <c r="K1343">
        <f t="shared" ca="1" si="182"/>
        <v>0</v>
      </c>
      <c r="L1343">
        <f t="shared" ca="1" si="182"/>
        <v>0</v>
      </c>
      <c r="M1343">
        <f t="shared" ca="1" si="182"/>
        <v>0</v>
      </c>
      <c r="N1343">
        <f t="shared" ca="1" si="182"/>
        <v>0</v>
      </c>
      <c r="O1343" t="str">
        <f t="shared" ca="1" si="179"/>
        <v>d:t</v>
      </c>
      <c r="P1343" t="str">
        <f t="shared" ca="1" si="180"/>
        <v>d9:t9</v>
      </c>
    </row>
    <row r="1344" spans="1:16">
      <c r="A1344" t="str">
        <f t="shared" si="175"/>
        <v>03</v>
      </c>
      <c r="B1344" t="str">
        <f t="shared" ca="1" si="176"/>
        <v>PU</v>
      </c>
      <c r="C1344" t="s">
        <v>398</v>
      </c>
      <c r="D1344" t="s">
        <v>1784</v>
      </c>
      <c r="E1344">
        <f t="shared" ca="1" si="177"/>
        <v>0</v>
      </c>
      <c r="H1344" t="str">
        <f t="shared" ca="1" si="178"/>
        <v>'NEO PU'!</v>
      </c>
      <c r="I1344">
        <f t="shared" ca="1" si="181"/>
        <v>0</v>
      </c>
      <c r="J1344" t="str">
        <f t="shared" ca="1" si="182"/>
        <v>'NEO PU'!</v>
      </c>
      <c r="K1344">
        <f t="shared" ca="1" si="182"/>
        <v>0</v>
      </c>
      <c r="L1344">
        <f t="shared" ca="1" si="182"/>
        <v>0</v>
      </c>
      <c r="M1344">
        <f t="shared" ca="1" si="182"/>
        <v>0</v>
      </c>
      <c r="N1344">
        <f t="shared" ca="1" si="182"/>
        <v>0</v>
      </c>
      <c r="O1344" t="str">
        <f t="shared" ca="1" si="179"/>
        <v>d:t</v>
      </c>
      <c r="P1344" t="str">
        <f t="shared" ca="1" si="180"/>
        <v>d9:t9</v>
      </c>
    </row>
    <row r="1345" spans="1:16">
      <c r="A1345" t="str">
        <f t="shared" si="175"/>
        <v>04</v>
      </c>
      <c r="B1345" t="str">
        <f t="shared" ca="1" si="176"/>
        <v>PU</v>
      </c>
      <c r="C1345" t="s">
        <v>398</v>
      </c>
      <c r="D1345" t="s">
        <v>1785</v>
      </c>
      <c r="E1345">
        <f t="shared" ca="1" si="177"/>
        <v>0</v>
      </c>
      <c r="H1345" t="str">
        <f t="shared" ca="1" si="178"/>
        <v>'NEO PU'!</v>
      </c>
      <c r="I1345">
        <f t="shared" ca="1" si="181"/>
        <v>0</v>
      </c>
      <c r="J1345" t="str">
        <f t="shared" ca="1" si="182"/>
        <v>'NEO PU'!</v>
      </c>
      <c r="K1345">
        <f t="shared" ca="1" si="182"/>
        <v>0</v>
      </c>
      <c r="L1345">
        <f t="shared" ca="1" si="182"/>
        <v>0</v>
      </c>
      <c r="M1345">
        <f t="shared" ca="1" si="182"/>
        <v>0</v>
      </c>
      <c r="N1345">
        <f t="shared" ca="1" si="182"/>
        <v>0</v>
      </c>
      <c r="O1345" t="str">
        <f t="shared" ca="1" si="179"/>
        <v>d:t</v>
      </c>
      <c r="P1345" t="str">
        <f t="shared" ca="1" si="180"/>
        <v>d9:t9</v>
      </c>
    </row>
    <row r="1346" spans="1:16">
      <c r="A1346" t="str">
        <f t="shared" si="175"/>
        <v>05</v>
      </c>
      <c r="B1346" t="str">
        <f t="shared" ca="1" si="176"/>
        <v>PU</v>
      </c>
      <c r="C1346" t="s">
        <v>398</v>
      </c>
      <c r="D1346" t="s">
        <v>1786</v>
      </c>
      <c r="E1346">
        <f t="shared" ca="1" si="177"/>
        <v>0</v>
      </c>
      <c r="H1346" t="str">
        <f t="shared" ca="1" si="178"/>
        <v>'NEO PU'!</v>
      </c>
      <c r="I1346">
        <f t="shared" ca="1" si="181"/>
        <v>0</v>
      </c>
      <c r="J1346" t="str">
        <f t="shared" ca="1" si="182"/>
        <v>'NEO PU'!</v>
      </c>
      <c r="K1346">
        <f t="shared" ca="1" si="182"/>
        <v>0</v>
      </c>
      <c r="L1346">
        <f t="shared" ca="1" si="182"/>
        <v>0</v>
      </c>
      <c r="M1346">
        <f t="shared" ca="1" si="182"/>
        <v>0</v>
      </c>
      <c r="N1346">
        <f t="shared" ca="1" si="182"/>
        <v>0</v>
      </c>
      <c r="O1346" t="str">
        <f t="shared" ca="1" si="179"/>
        <v>d:t</v>
      </c>
      <c r="P1346" t="str">
        <f t="shared" ca="1" si="180"/>
        <v>d9:t9</v>
      </c>
    </row>
    <row r="1347" spans="1:16">
      <c r="A1347" t="str">
        <f t="shared" si="175"/>
        <v>06</v>
      </c>
      <c r="B1347" t="str">
        <f t="shared" ca="1" si="176"/>
        <v>PU</v>
      </c>
      <c r="C1347" t="s">
        <v>398</v>
      </c>
      <c r="D1347" t="s">
        <v>1787</v>
      </c>
      <c r="E1347">
        <f t="shared" ca="1" si="177"/>
        <v>0</v>
      </c>
      <c r="H1347" t="str">
        <f t="shared" ca="1" si="178"/>
        <v>'NEO PU'!</v>
      </c>
      <c r="I1347">
        <f t="shared" ca="1" si="181"/>
        <v>0</v>
      </c>
      <c r="J1347" t="str">
        <f t="shared" ca="1" si="182"/>
        <v>'NEO PU'!</v>
      </c>
      <c r="K1347">
        <f t="shared" ca="1" si="182"/>
        <v>0</v>
      </c>
      <c r="L1347">
        <f t="shared" ca="1" si="182"/>
        <v>0</v>
      </c>
      <c r="M1347">
        <f t="shared" ca="1" si="182"/>
        <v>0</v>
      </c>
      <c r="N1347">
        <f t="shared" ca="1" si="182"/>
        <v>0</v>
      </c>
      <c r="O1347" t="str">
        <f t="shared" ca="1" si="179"/>
        <v>d:t</v>
      </c>
      <c r="P1347" t="str">
        <f t="shared" ca="1" si="180"/>
        <v>d9:t9</v>
      </c>
    </row>
    <row r="1348" spans="1:16">
      <c r="A1348" t="str">
        <f t="shared" si="175"/>
        <v>09</v>
      </c>
      <c r="B1348" t="str">
        <f t="shared" ca="1" si="176"/>
        <v>PU</v>
      </c>
      <c r="C1348" t="s">
        <v>398</v>
      </c>
      <c r="D1348" t="s">
        <v>1788</v>
      </c>
      <c r="E1348">
        <f t="shared" ca="1" si="177"/>
        <v>0</v>
      </c>
      <c r="H1348" t="str">
        <f t="shared" ca="1" si="178"/>
        <v>'NEO PU'!</v>
      </c>
      <c r="I1348">
        <f t="shared" ca="1" si="181"/>
        <v>0</v>
      </c>
      <c r="J1348" t="str">
        <f t="shared" ca="1" si="182"/>
        <v>'NEO PU'!</v>
      </c>
      <c r="K1348">
        <f t="shared" ca="1" si="182"/>
        <v>0</v>
      </c>
      <c r="L1348">
        <f t="shared" ca="1" si="182"/>
        <v>0</v>
      </c>
      <c r="M1348">
        <f t="shared" ca="1" si="182"/>
        <v>0</v>
      </c>
      <c r="N1348">
        <f t="shared" ca="1" si="182"/>
        <v>0</v>
      </c>
      <c r="O1348" t="str">
        <f t="shared" ca="1" si="179"/>
        <v>d:t</v>
      </c>
      <c r="P1348" t="str">
        <f t="shared" ca="1" si="180"/>
        <v>d9:t9</v>
      </c>
    </row>
    <row r="1349" spans="1:16">
      <c r="A1349" t="str">
        <f t="shared" si="175"/>
        <v>11</v>
      </c>
      <c r="B1349" t="str">
        <f t="shared" ca="1" si="176"/>
        <v>PU</v>
      </c>
      <c r="C1349" t="s">
        <v>398</v>
      </c>
      <c r="D1349" t="s">
        <v>1789</v>
      </c>
      <c r="E1349">
        <f t="shared" ca="1" si="177"/>
        <v>0</v>
      </c>
      <c r="H1349" t="str">
        <f t="shared" ca="1" si="178"/>
        <v>'NEO PU'!</v>
      </c>
      <c r="I1349">
        <f t="shared" ca="1" si="181"/>
        <v>0</v>
      </c>
      <c r="J1349" t="str">
        <f t="shared" ca="1" si="182"/>
        <v>'NEO PU'!</v>
      </c>
      <c r="K1349">
        <f t="shared" ca="1" si="182"/>
        <v>0</v>
      </c>
      <c r="L1349">
        <f t="shared" ca="1" si="182"/>
        <v>0</v>
      </c>
      <c r="M1349">
        <f t="shared" ca="1" si="182"/>
        <v>0</v>
      </c>
      <c r="N1349">
        <f t="shared" ca="1" si="182"/>
        <v>0</v>
      </c>
      <c r="O1349" t="str">
        <f t="shared" ca="1" si="179"/>
        <v>d:t</v>
      </c>
      <c r="P1349" t="str">
        <f t="shared" ca="1" si="180"/>
        <v>d9:t9</v>
      </c>
    </row>
    <row r="1350" spans="1:16">
      <c r="A1350" t="str">
        <f t="shared" si="175"/>
        <v>12</v>
      </c>
      <c r="B1350" t="str">
        <f t="shared" ca="1" si="176"/>
        <v>PU</v>
      </c>
      <c r="C1350" t="s">
        <v>398</v>
      </c>
      <c r="D1350" t="s">
        <v>1790</v>
      </c>
      <c r="E1350">
        <f t="shared" ca="1" si="177"/>
        <v>0</v>
      </c>
      <c r="H1350" t="str">
        <f t="shared" ca="1" si="178"/>
        <v>'NEO PU'!</v>
      </c>
      <c r="I1350">
        <f t="shared" ca="1" si="181"/>
        <v>0</v>
      </c>
      <c r="J1350" t="str">
        <f t="shared" ref="J1350:N1400" ca="1" si="183">IF(IFERROR(VLOOKUP($C1350,INDIRECT(J$14&amp;"D:D"),1,FALSE),0)&lt;&gt;0,J$14,0)</f>
        <v>'NEO PU'!</v>
      </c>
      <c r="K1350">
        <f t="shared" ca="1" si="183"/>
        <v>0</v>
      </c>
      <c r="L1350">
        <f t="shared" ca="1" si="183"/>
        <v>0</v>
      </c>
      <c r="M1350">
        <f t="shared" ca="1" si="183"/>
        <v>0</v>
      </c>
      <c r="N1350">
        <f t="shared" ca="1" si="183"/>
        <v>0</v>
      </c>
      <c r="O1350" t="str">
        <f t="shared" ca="1" si="179"/>
        <v>d:t</v>
      </c>
      <c r="P1350" t="str">
        <f t="shared" ca="1" si="180"/>
        <v>d9:t9</v>
      </c>
    </row>
    <row r="1351" spans="1:16">
      <c r="A1351" t="str">
        <f t="shared" si="175"/>
        <v>14</v>
      </c>
      <c r="B1351" t="str">
        <f t="shared" ca="1" si="176"/>
        <v>PU</v>
      </c>
      <c r="C1351" t="s">
        <v>398</v>
      </c>
      <c r="D1351" t="s">
        <v>1791</v>
      </c>
      <c r="E1351">
        <f t="shared" ca="1" si="177"/>
        <v>0</v>
      </c>
      <c r="H1351" t="str">
        <f t="shared" ca="1" si="178"/>
        <v>'NEO PU'!</v>
      </c>
      <c r="I1351">
        <f t="shared" ca="1" si="181"/>
        <v>0</v>
      </c>
      <c r="J1351" t="str">
        <f t="shared" ca="1" si="183"/>
        <v>'NEO PU'!</v>
      </c>
      <c r="K1351">
        <f t="shared" ca="1" si="183"/>
        <v>0</v>
      </c>
      <c r="L1351">
        <f t="shared" ca="1" si="183"/>
        <v>0</v>
      </c>
      <c r="M1351">
        <f t="shared" ca="1" si="183"/>
        <v>0</v>
      </c>
      <c r="N1351">
        <f t="shared" ca="1" si="183"/>
        <v>0</v>
      </c>
      <c r="O1351" t="str">
        <f t="shared" ca="1" si="179"/>
        <v>d:t</v>
      </c>
      <c r="P1351" t="str">
        <f t="shared" ca="1" si="180"/>
        <v>d9:t9</v>
      </c>
    </row>
    <row r="1352" spans="1:16">
      <c r="A1352" t="str">
        <f t="shared" si="175"/>
        <v/>
      </c>
      <c r="B1352" t="e">
        <f t="shared" ca="1" si="176"/>
        <v>#N/A</v>
      </c>
      <c r="E1352">
        <f t="shared" ca="1" si="177"/>
        <v>0</v>
      </c>
      <c r="H1352">
        <f t="shared" ca="1" si="178"/>
        <v>0</v>
      </c>
      <c r="I1352">
        <f t="shared" ca="1" si="181"/>
        <v>0</v>
      </c>
      <c r="J1352">
        <f t="shared" ca="1" si="183"/>
        <v>0</v>
      </c>
      <c r="K1352">
        <f t="shared" ca="1" si="183"/>
        <v>0</v>
      </c>
      <c r="L1352">
        <f t="shared" ca="1" si="183"/>
        <v>0</v>
      </c>
      <c r="M1352">
        <f t="shared" ca="1" si="183"/>
        <v>0</v>
      </c>
      <c r="N1352">
        <f t="shared" ca="1" si="183"/>
        <v>0</v>
      </c>
      <c r="O1352" t="e">
        <f t="shared" ca="1" si="179"/>
        <v>#N/A</v>
      </c>
      <c r="P1352" t="e">
        <f t="shared" ca="1" si="180"/>
        <v>#N/A</v>
      </c>
    </row>
    <row r="1353" spans="1:16">
      <c r="A1353" t="str">
        <f t="shared" ref="A1353:A1416" si="184">MID(D1353,LEN(C1353)+2,LEN(D1353)-LEN(C1353))</f>
        <v/>
      </c>
      <c r="B1353" t="e">
        <f t="shared" ref="B1353:B1416" ca="1" si="185">VLOOKUP(H1353,$A$1:$K$6,11,FALSE)</f>
        <v>#N/A</v>
      </c>
      <c r="E1353">
        <f t="shared" ref="E1353:E1416" ca="1" si="186">IFERROR(VLOOKUP(C1353,INDIRECT($H1353&amp;$O1353),MATCH($A1353,INDIRECT($H1353&amp;$P1353),0),FALSE),0)</f>
        <v>0</v>
      </c>
      <c r="H1353">
        <f t="shared" ref="H1353:H1416" ca="1" si="187">IF(I1353&lt;&gt;0,I1353,IF(J1353&lt;&gt;0,J1353,IF(K1353&lt;&gt;0,K1353,IF(L1353&lt;&gt;0,L1353,IF(M1353&lt;&gt;0,M1353,N1353)))))</f>
        <v>0</v>
      </c>
      <c r="I1353">
        <f t="shared" ca="1" si="181"/>
        <v>0</v>
      </c>
      <c r="J1353">
        <f t="shared" ca="1" si="183"/>
        <v>0</v>
      </c>
      <c r="K1353">
        <f t="shared" ca="1" si="183"/>
        <v>0</v>
      </c>
      <c r="L1353">
        <f t="shared" ca="1" si="183"/>
        <v>0</v>
      </c>
      <c r="M1353">
        <f t="shared" ca="1" si="183"/>
        <v>0</v>
      </c>
      <c r="N1353">
        <f t="shared" ca="1" si="183"/>
        <v>0</v>
      </c>
      <c r="O1353" t="e">
        <f t="shared" ref="O1353:O1416" ca="1" si="188">VLOOKUP($H1353,$G$8:$I$13,2,FALSE)</f>
        <v>#N/A</v>
      </c>
      <c r="P1353" t="e">
        <f t="shared" ref="P1353:P1416" ca="1" si="189">VLOOKUP($H1353,$G$8:$I$13,3,FALSE)</f>
        <v>#N/A</v>
      </c>
    </row>
    <row r="1354" spans="1:16">
      <c r="A1354" t="str">
        <f t="shared" si="184"/>
        <v/>
      </c>
      <c r="B1354" t="e">
        <f t="shared" ca="1" si="185"/>
        <v>#N/A</v>
      </c>
      <c r="E1354">
        <f t="shared" ca="1" si="186"/>
        <v>0</v>
      </c>
      <c r="H1354">
        <f t="shared" ca="1" si="187"/>
        <v>0</v>
      </c>
      <c r="I1354">
        <f t="shared" ref="I1354:I1417" ca="1" si="190">IF(IFERROR(VLOOKUP(C1354,INDIRECT($I$14&amp;"D:D"),1,FALSE),0)&lt;&gt;0,I$14,0)</f>
        <v>0</v>
      </c>
      <c r="J1354">
        <f t="shared" ca="1" si="183"/>
        <v>0</v>
      </c>
      <c r="K1354">
        <f t="shared" ca="1" si="183"/>
        <v>0</v>
      </c>
      <c r="L1354">
        <f t="shared" ca="1" si="183"/>
        <v>0</v>
      </c>
      <c r="M1354">
        <f t="shared" ca="1" si="183"/>
        <v>0</v>
      </c>
      <c r="N1354">
        <f t="shared" ca="1" si="183"/>
        <v>0</v>
      </c>
      <c r="O1354" t="e">
        <f t="shared" ca="1" si="188"/>
        <v>#N/A</v>
      </c>
      <c r="P1354" t="e">
        <f t="shared" ca="1" si="189"/>
        <v>#N/A</v>
      </c>
    </row>
    <row r="1355" spans="1:16">
      <c r="A1355" t="str">
        <f t="shared" si="184"/>
        <v/>
      </c>
      <c r="B1355" t="e">
        <f t="shared" ca="1" si="185"/>
        <v>#N/A</v>
      </c>
      <c r="E1355">
        <f t="shared" ca="1" si="186"/>
        <v>0</v>
      </c>
      <c r="H1355">
        <f t="shared" ca="1" si="187"/>
        <v>0</v>
      </c>
      <c r="I1355">
        <f t="shared" ca="1" si="190"/>
        <v>0</v>
      </c>
      <c r="J1355">
        <f t="shared" ca="1" si="183"/>
        <v>0</v>
      </c>
      <c r="K1355">
        <f t="shared" ca="1" si="183"/>
        <v>0</v>
      </c>
      <c r="L1355">
        <f t="shared" ca="1" si="183"/>
        <v>0</v>
      </c>
      <c r="M1355">
        <f t="shared" ca="1" si="183"/>
        <v>0</v>
      </c>
      <c r="N1355">
        <f t="shared" ca="1" si="183"/>
        <v>0</v>
      </c>
      <c r="O1355" t="e">
        <f t="shared" ca="1" si="188"/>
        <v>#N/A</v>
      </c>
      <c r="P1355" t="e">
        <f t="shared" ca="1" si="189"/>
        <v>#N/A</v>
      </c>
    </row>
    <row r="1356" spans="1:16">
      <c r="A1356" t="str">
        <f t="shared" si="184"/>
        <v/>
      </c>
      <c r="B1356" t="e">
        <f t="shared" ca="1" si="185"/>
        <v>#N/A</v>
      </c>
      <c r="E1356">
        <f t="shared" ca="1" si="186"/>
        <v>0</v>
      </c>
      <c r="H1356">
        <f t="shared" ca="1" si="187"/>
        <v>0</v>
      </c>
      <c r="I1356">
        <f t="shared" ca="1" si="190"/>
        <v>0</v>
      </c>
      <c r="J1356">
        <f t="shared" ca="1" si="183"/>
        <v>0</v>
      </c>
      <c r="K1356">
        <f t="shared" ca="1" si="183"/>
        <v>0</v>
      </c>
      <c r="L1356">
        <f t="shared" ca="1" si="183"/>
        <v>0</v>
      </c>
      <c r="M1356">
        <f t="shared" ca="1" si="183"/>
        <v>0</v>
      </c>
      <c r="N1356">
        <f t="shared" ca="1" si="183"/>
        <v>0</v>
      </c>
      <c r="O1356" t="e">
        <f t="shared" ca="1" si="188"/>
        <v>#N/A</v>
      </c>
      <c r="P1356" t="e">
        <f t="shared" ca="1" si="189"/>
        <v>#N/A</v>
      </c>
    </row>
    <row r="1357" spans="1:16">
      <c r="A1357" t="str">
        <f t="shared" si="184"/>
        <v/>
      </c>
      <c r="B1357" t="e">
        <f t="shared" ca="1" si="185"/>
        <v>#N/A</v>
      </c>
      <c r="E1357">
        <f t="shared" ca="1" si="186"/>
        <v>0</v>
      </c>
      <c r="H1357">
        <f t="shared" ca="1" si="187"/>
        <v>0</v>
      </c>
      <c r="I1357">
        <f t="shared" ca="1" si="190"/>
        <v>0</v>
      </c>
      <c r="J1357">
        <f t="shared" ca="1" si="183"/>
        <v>0</v>
      </c>
      <c r="K1357">
        <f t="shared" ca="1" si="183"/>
        <v>0</v>
      </c>
      <c r="L1357">
        <f t="shared" ca="1" si="183"/>
        <v>0</v>
      </c>
      <c r="M1357">
        <f t="shared" ca="1" si="183"/>
        <v>0</v>
      </c>
      <c r="N1357">
        <f t="shared" ca="1" si="183"/>
        <v>0</v>
      </c>
      <c r="O1357" t="e">
        <f t="shared" ca="1" si="188"/>
        <v>#N/A</v>
      </c>
      <c r="P1357" t="e">
        <f t="shared" ca="1" si="189"/>
        <v>#N/A</v>
      </c>
    </row>
    <row r="1358" spans="1:16">
      <c r="A1358" t="str">
        <f t="shared" si="184"/>
        <v/>
      </c>
      <c r="B1358" t="e">
        <f t="shared" ca="1" si="185"/>
        <v>#N/A</v>
      </c>
      <c r="E1358">
        <f t="shared" ca="1" si="186"/>
        <v>0</v>
      </c>
      <c r="H1358">
        <f t="shared" ca="1" si="187"/>
        <v>0</v>
      </c>
      <c r="I1358">
        <f t="shared" ca="1" si="190"/>
        <v>0</v>
      </c>
      <c r="J1358">
        <f t="shared" ca="1" si="183"/>
        <v>0</v>
      </c>
      <c r="K1358">
        <f t="shared" ca="1" si="183"/>
        <v>0</v>
      </c>
      <c r="L1358">
        <f t="shared" ca="1" si="183"/>
        <v>0</v>
      </c>
      <c r="M1358">
        <f t="shared" ca="1" si="183"/>
        <v>0</v>
      </c>
      <c r="N1358">
        <f t="shared" ca="1" si="183"/>
        <v>0</v>
      </c>
      <c r="O1358" t="e">
        <f t="shared" ca="1" si="188"/>
        <v>#N/A</v>
      </c>
      <c r="P1358" t="e">
        <f t="shared" ca="1" si="189"/>
        <v>#N/A</v>
      </c>
    </row>
    <row r="1359" spans="1:16">
      <c r="A1359" t="str">
        <f t="shared" si="184"/>
        <v/>
      </c>
      <c r="B1359" t="e">
        <f t="shared" ca="1" si="185"/>
        <v>#N/A</v>
      </c>
      <c r="E1359">
        <f t="shared" ca="1" si="186"/>
        <v>0</v>
      </c>
      <c r="H1359">
        <f t="shared" ca="1" si="187"/>
        <v>0</v>
      </c>
      <c r="I1359">
        <f t="shared" ca="1" si="190"/>
        <v>0</v>
      </c>
      <c r="J1359">
        <f t="shared" ca="1" si="183"/>
        <v>0</v>
      </c>
      <c r="K1359">
        <f t="shared" ca="1" si="183"/>
        <v>0</v>
      </c>
      <c r="L1359">
        <f t="shared" ca="1" si="183"/>
        <v>0</v>
      </c>
      <c r="M1359">
        <f t="shared" ca="1" si="183"/>
        <v>0</v>
      </c>
      <c r="N1359">
        <f t="shared" ca="1" si="183"/>
        <v>0</v>
      </c>
      <c r="O1359" t="e">
        <f t="shared" ca="1" si="188"/>
        <v>#N/A</v>
      </c>
      <c r="P1359" t="e">
        <f t="shared" ca="1" si="189"/>
        <v>#N/A</v>
      </c>
    </row>
    <row r="1360" spans="1:16">
      <c r="A1360" t="str">
        <f t="shared" si="184"/>
        <v/>
      </c>
      <c r="B1360" t="e">
        <f t="shared" ca="1" si="185"/>
        <v>#N/A</v>
      </c>
      <c r="E1360">
        <f t="shared" ca="1" si="186"/>
        <v>0</v>
      </c>
      <c r="H1360">
        <f t="shared" ca="1" si="187"/>
        <v>0</v>
      </c>
      <c r="I1360">
        <f t="shared" ca="1" si="190"/>
        <v>0</v>
      </c>
      <c r="J1360">
        <f t="shared" ca="1" si="183"/>
        <v>0</v>
      </c>
      <c r="K1360">
        <f t="shared" ca="1" si="183"/>
        <v>0</v>
      </c>
      <c r="L1360">
        <f t="shared" ca="1" si="183"/>
        <v>0</v>
      </c>
      <c r="M1360">
        <f t="shared" ca="1" si="183"/>
        <v>0</v>
      </c>
      <c r="N1360">
        <f t="shared" ca="1" si="183"/>
        <v>0</v>
      </c>
      <c r="O1360" t="e">
        <f t="shared" ca="1" si="188"/>
        <v>#N/A</v>
      </c>
      <c r="P1360" t="e">
        <f t="shared" ca="1" si="189"/>
        <v>#N/A</v>
      </c>
    </row>
    <row r="1361" spans="1:16">
      <c r="A1361" t="str">
        <f t="shared" si="184"/>
        <v/>
      </c>
      <c r="B1361" t="e">
        <f t="shared" ca="1" si="185"/>
        <v>#N/A</v>
      </c>
      <c r="E1361">
        <f t="shared" ca="1" si="186"/>
        <v>0</v>
      </c>
      <c r="H1361">
        <f t="shared" ca="1" si="187"/>
        <v>0</v>
      </c>
      <c r="I1361">
        <f t="shared" ca="1" si="190"/>
        <v>0</v>
      </c>
      <c r="J1361">
        <f t="shared" ca="1" si="183"/>
        <v>0</v>
      </c>
      <c r="K1361">
        <f t="shared" ca="1" si="183"/>
        <v>0</v>
      </c>
      <c r="L1361">
        <f t="shared" ca="1" si="183"/>
        <v>0</v>
      </c>
      <c r="M1361">
        <f t="shared" ca="1" si="183"/>
        <v>0</v>
      </c>
      <c r="N1361">
        <f t="shared" ca="1" si="183"/>
        <v>0</v>
      </c>
      <c r="O1361" t="e">
        <f t="shared" ca="1" si="188"/>
        <v>#N/A</v>
      </c>
      <c r="P1361" t="e">
        <f t="shared" ca="1" si="189"/>
        <v>#N/A</v>
      </c>
    </row>
    <row r="1362" spans="1:16">
      <c r="A1362" t="str">
        <f t="shared" si="184"/>
        <v/>
      </c>
      <c r="B1362" t="e">
        <f t="shared" ca="1" si="185"/>
        <v>#N/A</v>
      </c>
      <c r="E1362">
        <f t="shared" ca="1" si="186"/>
        <v>0</v>
      </c>
      <c r="H1362">
        <f t="shared" ca="1" si="187"/>
        <v>0</v>
      </c>
      <c r="I1362">
        <f t="shared" ca="1" si="190"/>
        <v>0</v>
      </c>
      <c r="J1362">
        <f t="shared" ca="1" si="183"/>
        <v>0</v>
      </c>
      <c r="K1362">
        <f t="shared" ca="1" si="183"/>
        <v>0</v>
      </c>
      <c r="L1362">
        <f t="shared" ca="1" si="183"/>
        <v>0</v>
      </c>
      <c r="M1362">
        <f t="shared" ca="1" si="183"/>
        <v>0</v>
      </c>
      <c r="N1362">
        <f t="shared" ca="1" si="183"/>
        <v>0</v>
      </c>
      <c r="O1362" t="e">
        <f t="shared" ca="1" si="188"/>
        <v>#N/A</v>
      </c>
      <c r="P1362" t="e">
        <f t="shared" ca="1" si="189"/>
        <v>#N/A</v>
      </c>
    </row>
    <row r="1363" spans="1:16">
      <c r="A1363" t="str">
        <f t="shared" si="184"/>
        <v/>
      </c>
      <c r="B1363" t="e">
        <f t="shared" ca="1" si="185"/>
        <v>#N/A</v>
      </c>
      <c r="E1363">
        <f t="shared" ca="1" si="186"/>
        <v>0</v>
      </c>
      <c r="H1363">
        <f t="shared" ca="1" si="187"/>
        <v>0</v>
      </c>
      <c r="I1363">
        <f t="shared" ca="1" si="190"/>
        <v>0</v>
      </c>
      <c r="J1363">
        <f t="shared" ca="1" si="183"/>
        <v>0</v>
      </c>
      <c r="K1363">
        <f t="shared" ca="1" si="183"/>
        <v>0</v>
      </c>
      <c r="L1363">
        <f t="shared" ca="1" si="183"/>
        <v>0</v>
      </c>
      <c r="M1363">
        <f t="shared" ca="1" si="183"/>
        <v>0</v>
      </c>
      <c r="N1363">
        <f t="shared" ca="1" si="183"/>
        <v>0</v>
      </c>
      <c r="O1363" t="e">
        <f t="shared" ca="1" si="188"/>
        <v>#N/A</v>
      </c>
      <c r="P1363" t="e">
        <f t="shared" ca="1" si="189"/>
        <v>#N/A</v>
      </c>
    </row>
    <row r="1364" spans="1:16">
      <c r="A1364" t="str">
        <f t="shared" si="184"/>
        <v/>
      </c>
      <c r="B1364" t="e">
        <f t="shared" ca="1" si="185"/>
        <v>#N/A</v>
      </c>
      <c r="E1364">
        <f t="shared" ca="1" si="186"/>
        <v>0</v>
      </c>
      <c r="H1364">
        <f t="shared" ca="1" si="187"/>
        <v>0</v>
      </c>
      <c r="I1364">
        <f t="shared" ca="1" si="190"/>
        <v>0</v>
      </c>
      <c r="J1364">
        <f t="shared" ca="1" si="183"/>
        <v>0</v>
      </c>
      <c r="K1364">
        <f t="shared" ca="1" si="183"/>
        <v>0</v>
      </c>
      <c r="L1364">
        <f t="shared" ca="1" si="183"/>
        <v>0</v>
      </c>
      <c r="M1364">
        <f t="shared" ca="1" si="183"/>
        <v>0</v>
      </c>
      <c r="N1364">
        <f t="shared" ca="1" si="183"/>
        <v>0</v>
      </c>
      <c r="O1364" t="e">
        <f t="shared" ca="1" si="188"/>
        <v>#N/A</v>
      </c>
      <c r="P1364" t="e">
        <f t="shared" ca="1" si="189"/>
        <v>#N/A</v>
      </c>
    </row>
    <row r="1365" spans="1:16">
      <c r="A1365" t="str">
        <f t="shared" si="184"/>
        <v/>
      </c>
      <c r="B1365" t="e">
        <f t="shared" ca="1" si="185"/>
        <v>#N/A</v>
      </c>
      <c r="E1365">
        <f t="shared" ca="1" si="186"/>
        <v>0</v>
      </c>
      <c r="H1365">
        <f t="shared" ca="1" si="187"/>
        <v>0</v>
      </c>
      <c r="I1365">
        <f t="shared" ca="1" si="190"/>
        <v>0</v>
      </c>
      <c r="J1365">
        <f t="shared" ca="1" si="183"/>
        <v>0</v>
      </c>
      <c r="K1365">
        <f t="shared" ca="1" si="183"/>
        <v>0</v>
      </c>
      <c r="L1365">
        <f t="shared" ca="1" si="183"/>
        <v>0</v>
      </c>
      <c r="M1365">
        <f t="shared" ca="1" si="183"/>
        <v>0</v>
      </c>
      <c r="N1365">
        <f t="shared" ca="1" si="183"/>
        <v>0</v>
      </c>
      <c r="O1365" t="e">
        <f t="shared" ca="1" si="188"/>
        <v>#N/A</v>
      </c>
      <c r="P1365" t="e">
        <f t="shared" ca="1" si="189"/>
        <v>#N/A</v>
      </c>
    </row>
    <row r="1366" spans="1:16">
      <c r="A1366" t="str">
        <f t="shared" si="184"/>
        <v/>
      </c>
      <c r="B1366" t="e">
        <f t="shared" ca="1" si="185"/>
        <v>#N/A</v>
      </c>
      <c r="E1366">
        <f t="shared" ca="1" si="186"/>
        <v>0</v>
      </c>
      <c r="H1366">
        <f t="shared" ca="1" si="187"/>
        <v>0</v>
      </c>
      <c r="I1366">
        <f t="shared" ca="1" si="190"/>
        <v>0</v>
      </c>
      <c r="J1366">
        <f t="shared" ca="1" si="183"/>
        <v>0</v>
      </c>
      <c r="K1366">
        <f t="shared" ca="1" si="183"/>
        <v>0</v>
      </c>
      <c r="L1366">
        <f t="shared" ca="1" si="183"/>
        <v>0</v>
      </c>
      <c r="M1366">
        <f t="shared" ca="1" si="183"/>
        <v>0</v>
      </c>
      <c r="N1366">
        <f t="shared" ca="1" si="183"/>
        <v>0</v>
      </c>
      <c r="O1366" t="e">
        <f t="shared" ca="1" si="188"/>
        <v>#N/A</v>
      </c>
      <c r="P1366" t="e">
        <f t="shared" ca="1" si="189"/>
        <v>#N/A</v>
      </c>
    </row>
    <row r="1367" spans="1:16">
      <c r="A1367" t="str">
        <f t="shared" si="184"/>
        <v/>
      </c>
      <c r="B1367" t="e">
        <f t="shared" ca="1" si="185"/>
        <v>#N/A</v>
      </c>
      <c r="E1367">
        <f t="shared" ca="1" si="186"/>
        <v>0</v>
      </c>
      <c r="H1367">
        <f t="shared" ca="1" si="187"/>
        <v>0</v>
      </c>
      <c r="I1367">
        <f t="shared" ca="1" si="190"/>
        <v>0</v>
      </c>
      <c r="J1367">
        <f t="shared" ca="1" si="183"/>
        <v>0</v>
      </c>
      <c r="K1367">
        <f t="shared" ca="1" si="183"/>
        <v>0</v>
      </c>
      <c r="L1367">
        <f t="shared" ca="1" si="183"/>
        <v>0</v>
      </c>
      <c r="M1367">
        <f t="shared" ca="1" si="183"/>
        <v>0</v>
      </c>
      <c r="N1367">
        <f t="shared" ca="1" si="183"/>
        <v>0</v>
      </c>
      <c r="O1367" t="e">
        <f t="shared" ca="1" si="188"/>
        <v>#N/A</v>
      </c>
      <c r="P1367" t="e">
        <f t="shared" ca="1" si="189"/>
        <v>#N/A</v>
      </c>
    </row>
    <row r="1368" spans="1:16">
      <c r="A1368" t="str">
        <f t="shared" si="184"/>
        <v/>
      </c>
      <c r="B1368" t="e">
        <f t="shared" ca="1" si="185"/>
        <v>#N/A</v>
      </c>
      <c r="E1368">
        <f t="shared" ca="1" si="186"/>
        <v>0</v>
      </c>
      <c r="H1368">
        <f t="shared" ca="1" si="187"/>
        <v>0</v>
      </c>
      <c r="I1368">
        <f t="shared" ca="1" si="190"/>
        <v>0</v>
      </c>
      <c r="J1368">
        <f t="shared" ca="1" si="183"/>
        <v>0</v>
      </c>
      <c r="K1368">
        <f t="shared" ca="1" si="183"/>
        <v>0</v>
      </c>
      <c r="L1368">
        <f t="shared" ca="1" si="183"/>
        <v>0</v>
      </c>
      <c r="M1368">
        <f t="shared" ca="1" si="183"/>
        <v>0</v>
      </c>
      <c r="N1368">
        <f t="shared" ca="1" si="183"/>
        <v>0</v>
      </c>
      <c r="O1368" t="e">
        <f t="shared" ca="1" si="188"/>
        <v>#N/A</v>
      </c>
      <c r="P1368" t="e">
        <f t="shared" ca="1" si="189"/>
        <v>#N/A</v>
      </c>
    </row>
    <row r="1369" spans="1:16">
      <c r="A1369" t="str">
        <f t="shared" si="184"/>
        <v/>
      </c>
      <c r="B1369" t="e">
        <f t="shared" ca="1" si="185"/>
        <v>#N/A</v>
      </c>
      <c r="E1369">
        <f t="shared" ca="1" si="186"/>
        <v>0</v>
      </c>
      <c r="H1369">
        <f t="shared" ca="1" si="187"/>
        <v>0</v>
      </c>
      <c r="I1369">
        <f t="shared" ca="1" si="190"/>
        <v>0</v>
      </c>
      <c r="J1369">
        <f t="shared" ca="1" si="183"/>
        <v>0</v>
      </c>
      <c r="K1369">
        <f t="shared" ca="1" si="183"/>
        <v>0</v>
      </c>
      <c r="L1369">
        <f t="shared" ca="1" si="183"/>
        <v>0</v>
      </c>
      <c r="M1369">
        <f t="shared" ca="1" si="183"/>
        <v>0</v>
      </c>
      <c r="N1369">
        <f t="shared" ca="1" si="183"/>
        <v>0</v>
      </c>
      <c r="O1369" t="e">
        <f t="shared" ca="1" si="188"/>
        <v>#N/A</v>
      </c>
      <c r="P1369" t="e">
        <f t="shared" ca="1" si="189"/>
        <v>#N/A</v>
      </c>
    </row>
    <row r="1370" spans="1:16">
      <c r="A1370" t="str">
        <f t="shared" si="184"/>
        <v/>
      </c>
      <c r="B1370" t="e">
        <f t="shared" ca="1" si="185"/>
        <v>#N/A</v>
      </c>
      <c r="E1370">
        <f t="shared" ca="1" si="186"/>
        <v>0</v>
      </c>
      <c r="H1370">
        <f t="shared" ca="1" si="187"/>
        <v>0</v>
      </c>
      <c r="I1370">
        <f t="shared" ca="1" si="190"/>
        <v>0</v>
      </c>
      <c r="J1370">
        <f t="shared" ca="1" si="183"/>
        <v>0</v>
      </c>
      <c r="K1370">
        <f t="shared" ca="1" si="183"/>
        <v>0</v>
      </c>
      <c r="L1370">
        <f t="shared" ca="1" si="183"/>
        <v>0</v>
      </c>
      <c r="M1370">
        <f t="shared" ca="1" si="183"/>
        <v>0</v>
      </c>
      <c r="N1370">
        <f t="shared" ca="1" si="183"/>
        <v>0</v>
      </c>
      <c r="O1370" t="e">
        <f t="shared" ca="1" si="188"/>
        <v>#N/A</v>
      </c>
      <c r="P1370" t="e">
        <f t="shared" ca="1" si="189"/>
        <v>#N/A</v>
      </c>
    </row>
    <row r="1371" spans="1:16">
      <c r="A1371" t="str">
        <f t="shared" si="184"/>
        <v/>
      </c>
      <c r="B1371" t="e">
        <f t="shared" ca="1" si="185"/>
        <v>#N/A</v>
      </c>
      <c r="E1371">
        <f t="shared" ca="1" si="186"/>
        <v>0</v>
      </c>
      <c r="H1371">
        <f t="shared" ca="1" si="187"/>
        <v>0</v>
      </c>
      <c r="I1371">
        <f t="shared" ca="1" si="190"/>
        <v>0</v>
      </c>
      <c r="J1371">
        <f t="shared" ca="1" si="183"/>
        <v>0</v>
      </c>
      <c r="K1371">
        <f t="shared" ca="1" si="183"/>
        <v>0</v>
      </c>
      <c r="L1371">
        <f t="shared" ca="1" si="183"/>
        <v>0</v>
      </c>
      <c r="M1371">
        <f t="shared" ca="1" si="183"/>
        <v>0</v>
      </c>
      <c r="N1371">
        <f t="shared" ca="1" si="183"/>
        <v>0</v>
      </c>
      <c r="O1371" t="e">
        <f t="shared" ca="1" si="188"/>
        <v>#N/A</v>
      </c>
      <c r="P1371" t="e">
        <f t="shared" ca="1" si="189"/>
        <v>#N/A</v>
      </c>
    </row>
    <row r="1372" spans="1:16">
      <c r="A1372" t="str">
        <f t="shared" si="184"/>
        <v/>
      </c>
      <c r="B1372" t="e">
        <f t="shared" ca="1" si="185"/>
        <v>#N/A</v>
      </c>
      <c r="E1372">
        <f t="shared" ca="1" si="186"/>
        <v>0</v>
      </c>
      <c r="H1372">
        <f t="shared" ca="1" si="187"/>
        <v>0</v>
      </c>
      <c r="I1372">
        <f t="shared" ca="1" si="190"/>
        <v>0</v>
      </c>
      <c r="J1372">
        <f t="shared" ca="1" si="183"/>
        <v>0</v>
      </c>
      <c r="K1372">
        <f t="shared" ca="1" si="183"/>
        <v>0</v>
      </c>
      <c r="L1372">
        <f t="shared" ca="1" si="183"/>
        <v>0</v>
      </c>
      <c r="M1372">
        <f t="shared" ca="1" si="183"/>
        <v>0</v>
      </c>
      <c r="N1372">
        <f t="shared" ca="1" si="183"/>
        <v>0</v>
      </c>
      <c r="O1372" t="e">
        <f t="shared" ca="1" si="188"/>
        <v>#N/A</v>
      </c>
      <c r="P1372" t="e">
        <f t="shared" ca="1" si="189"/>
        <v>#N/A</v>
      </c>
    </row>
    <row r="1373" spans="1:16">
      <c r="A1373" t="str">
        <f t="shared" si="184"/>
        <v/>
      </c>
      <c r="B1373" t="e">
        <f t="shared" ca="1" si="185"/>
        <v>#N/A</v>
      </c>
      <c r="E1373">
        <f t="shared" ca="1" si="186"/>
        <v>0</v>
      </c>
      <c r="H1373">
        <f t="shared" ca="1" si="187"/>
        <v>0</v>
      </c>
      <c r="I1373">
        <f t="shared" ca="1" si="190"/>
        <v>0</v>
      </c>
      <c r="J1373">
        <f t="shared" ca="1" si="183"/>
        <v>0</v>
      </c>
      <c r="K1373">
        <f t="shared" ca="1" si="183"/>
        <v>0</v>
      </c>
      <c r="L1373">
        <f t="shared" ca="1" si="183"/>
        <v>0</v>
      </c>
      <c r="M1373">
        <f t="shared" ca="1" si="183"/>
        <v>0</v>
      </c>
      <c r="N1373">
        <f t="shared" ca="1" si="183"/>
        <v>0</v>
      </c>
      <c r="O1373" t="e">
        <f t="shared" ca="1" si="188"/>
        <v>#N/A</v>
      </c>
      <c r="P1373" t="e">
        <f t="shared" ca="1" si="189"/>
        <v>#N/A</v>
      </c>
    </row>
    <row r="1374" spans="1:16">
      <c r="A1374" t="str">
        <f t="shared" si="184"/>
        <v/>
      </c>
      <c r="B1374" t="e">
        <f t="shared" ca="1" si="185"/>
        <v>#N/A</v>
      </c>
      <c r="E1374">
        <f t="shared" ca="1" si="186"/>
        <v>0</v>
      </c>
      <c r="H1374">
        <f t="shared" ca="1" si="187"/>
        <v>0</v>
      </c>
      <c r="I1374">
        <f t="shared" ca="1" si="190"/>
        <v>0</v>
      </c>
      <c r="J1374">
        <f t="shared" ca="1" si="183"/>
        <v>0</v>
      </c>
      <c r="K1374">
        <f t="shared" ca="1" si="183"/>
        <v>0</v>
      </c>
      <c r="L1374">
        <f t="shared" ca="1" si="183"/>
        <v>0</v>
      </c>
      <c r="M1374">
        <f t="shared" ca="1" si="183"/>
        <v>0</v>
      </c>
      <c r="N1374">
        <f t="shared" ca="1" si="183"/>
        <v>0</v>
      </c>
      <c r="O1374" t="e">
        <f t="shared" ca="1" si="188"/>
        <v>#N/A</v>
      </c>
      <c r="P1374" t="e">
        <f t="shared" ca="1" si="189"/>
        <v>#N/A</v>
      </c>
    </row>
    <row r="1375" spans="1:16">
      <c r="A1375" t="str">
        <f t="shared" si="184"/>
        <v/>
      </c>
      <c r="B1375" t="e">
        <f t="shared" ca="1" si="185"/>
        <v>#N/A</v>
      </c>
      <c r="E1375">
        <f t="shared" ca="1" si="186"/>
        <v>0</v>
      </c>
      <c r="H1375">
        <f t="shared" ca="1" si="187"/>
        <v>0</v>
      </c>
      <c r="I1375">
        <f t="shared" ca="1" si="190"/>
        <v>0</v>
      </c>
      <c r="J1375">
        <f t="shared" ca="1" si="183"/>
        <v>0</v>
      </c>
      <c r="K1375">
        <f t="shared" ca="1" si="183"/>
        <v>0</v>
      </c>
      <c r="L1375">
        <f t="shared" ca="1" si="183"/>
        <v>0</v>
      </c>
      <c r="M1375">
        <f t="shared" ca="1" si="183"/>
        <v>0</v>
      </c>
      <c r="N1375">
        <f t="shared" ca="1" si="183"/>
        <v>0</v>
      </c>
      <c r="O1375" t="e">
        <f t="shared" ca="1" si="188"/>
        <v>#N/A</v>
      </c>
      <c r="P1375" t="e">
        <f t="shared" ca="1" si="189"/>
        <v>#N/A</v>
      </c>
    </row>
    <row r="1376" spans="1:16">
      <c r="A1376" t="str">
        <f t="shared" si="184"/>
        <v/>
      </c>
      <c r="B1376" t="e">
        <f t="shared" ca="1" si="185"/>
        <v>#N/A</v>
      </c>
      <c r="E1376">
        <f t="shared" ca="1" si="186"/>
        <v>0</v>
      </c>
      <c r="H1376">
        <f t="shared" ca="1" si="187"/>
        <v>0</v>
      </c>
      <c r="I1376">
        <f t="shared" ca="1" si="190"/>
        <v>0</v>
      </c>
      <c r="J1376">
        <f t="shared" ca="1" si="183"/>
        <v>0</v>
      </c>
      <c r="K1376">
        <f t="shared" ca="1" si="183"/>
        <v>0</v>
      </c>
      <c r="L1376">
        <f t="shared" ca="1" si="183"/>
        <v>0</v>
      </c>
      <c r="M1376">
        <f t="shared" ca="1" si="183"/>
        <v>0</v>
      </c>
      <c r="N1376">
        <f t="shared" ca="1" si="183"/>
        <v>0</v>
      </c>
      <c r="O1376" t="e">
        <f t="shared" ca="1" si="188"/>
        <v>#N/A</v>
      </c>
      <c r="P1376" t="e">
        <f t="shared" ca="1" si="189"/>
        <v>#N/A</v>
      </c>
    </row>
    <row r="1377" spans="1:16">
      <c r="A1377" t="str">
        <f t="shared" si="184"/>
        <v/>
      </c>
      <c r="B1377" t="e">
        <f t="shared" ca="1" si="185"/>
        <v>#N/A</v>
      </c>
      <c r="E1377">
        <f t="shared" ca="1" si="186"/>
        <v>0</v>
      </c>
      <c r="H1377">
        <f t="shared" ca="1" si="187"/>
        <v>0</v>
      </c>
      <c r="I1377">
        <f t="shared" ca="1" si="190"/>
        <v>0</v>
      </c>
      <c r="J1377">
        <f t="shared" ca="1" si="183"/>
        <v>0</v>
      </c>
      <c r="K1377">
        <f t="shared" ca="1" si="183"/>
        <v>0</v>
      </c>
      <c r="L1377">
        <f t="shared" ca="1" si="183"/>
        <v>0</v>
      </c>
      <c r="M1377">
        <f t="shared" ca="1" si="183"/>
        <v>0</v>
      </c>
      <c r="N1377">
        <f t="shared" ca="1" si="183"/>
        <v>0</v>
      </c>
      <c r="O1377" t="e">
        <f t="shared" ca="1" si="188"/>
        <v>#N/A</v>
      </c>
      <c r="P1377" t="e">
        <f t="shared" ca="1" si="189"/>
        <v>#N/A</v>
      </c>
    </row>
    <row r="1378" spans="1:16">
      <c r="A1378" t="str">
        <f t="shared" si="184"/>
        <v/>
      </c>
      <c r="B1378" t="e">
        <f t="shared" ca="1" si="185"/>
        <v>#N/A</v>
      </c>
      <c r="E1378">
        <f t="shared" ca="1" si="186"/>
        <v>0</v>
      </c>
      <c r="H1378">
        <f t="shared" ca="1" si="187"/>
        <v>0</v>
      </c>
      <c r="I1378">
        <f t="shared" ca="1" si="190"/>
        <v>0</v>
      </c>
      <c r="J1378">
        <f t="shared" ca="1" si="183"/>
        <v>0</v>
      </c>
      <c r="K1378">
        <f t="shared" ca="1" si="183"/>
        <v>0</v>
      </c>
      <c r="L1378">
        <f t="shared" ca="1" si="183"/>
        <v>0</v>
      </c>
      <c r="M1378">
        <f t="shared" ca="1" si="183"/>
        <v>0</v>
      </c>
      <c r="N1378">
        <f t="shared" ca="1" si="183"/>
        <v>0</v>
      </c>
      <c r="O1378" t="e">
        <f t="shared" ca="1" si="188"/>
        <v>#N/A</v>
      </c>
      <c r="P1378" t="e">
        <f t="shared" ca="1" si="189"/>
        <v>#N/A</v>
      </c>
    </row>
    <row r="1379" spans="1:16">
      <c r="A1379" t="str">
        <f t="shared" si="184"/>
        <v/>
      </c>
      <c r="B1379" t="e">
        <f t="shared" ca="1" si="185"/>
        <v>#N/A</v>
      </c>
      <c r="E1379">
        <f t="shared" ca="1" si="186"/>
        <v>0</v>
      </c>
      <c r="H1379">
        <f t="shared" ca="1" si="187"/>
        <v>0</v>
      </c>
      <c r="I1379">
        <f t="shared" ca="1" si="190"/>
        <v>0</v>
      </c>
      <c r="J1379">
        <f t="shared" ca="1" si="183"/>
        <v>0</v>
      </c>
      <c r="K1379">
        <f t="shared" ca="1" si="183"/>
        <v>0</v>
      </c>
      <c r="L1379">
        <f t="shared" ca="1" si="183"/>
        <v>0</v>
      </c>
      <c r="M1379">
        <f t="shared" ca="1" si="183"/>
        <v>0</v>
      </c>
      <c r="N1379">
        <f t="shared" ca="1" si="183"/>
        <v>0</v>
      </c>
      <c r="O1379" t="e">
        <f t="shared" ca="1" si="188"/>
        <v>#N/A</v>
      </c>
      <c r="P1379" t="e">
        <f t="shared" ca="1" si="189"/>
        <v>#N/A</v>
      </c>
    </row>
    <row r="1380" spans="1:16">
      <c r="A1380" t="str">
        <f t="shared" si="184"/>
        <v/>
      </c>
      <c r="B1380" t="e">
        <f t="shared" ca="1" si="185"/>
        <v>#N/A</v>
      </c>
      <c r="E1380">
        <f t="shared" ca="1" si="186"/>
        <v>0</v>
      </c>
      <c r="H1380">
        <f t="shared" ca="1" si="187"/>
        <v>0</v>
      </c>
      <c r="I1380">
        <f t="shared" ca="1" si="190"/>
        <v>0</v>
      </c>
      <c r="J1380">
        <f t="shared" ca="1" si="183"/>
        <v>0</v>
      </c>
      <c r="K1380">
        <f t="shared" ca="1" si="183"/>
        <v>0</v>
      </c>
      <c r="L1380">
        <f t="shared" ca="1" si="183"/>
        <v>0</v>
      </c>
      <c r="M1380">
        <f t="shared" ca="1" si="183"/>
        <v>0</v>
      </c>
      <c r="N1380">
        <f t="shared" ca="1" si="183"/>
        <v>0</v>
      </c>
      <c r="O1380" t="e">
        <f t="shared" ca="1" si="188"/>
        <v>#N/A</v>
      </c>
      <c r="P1380" t="e">
        <f t="shared" ca="1" si="189"/>
        <v>#N/A</v>
      </c>
    </row>
    <row r="1381" spans="1:16">
      <c r="A1381" t="str">
        <f t="shared" si="184"/>
        <v/>
      </c>
      <c r="B1381" t="e">
        <f t="shared" ca="1" si="185"/>
        <v>#N/A</v>
      </c>
      <c r="E1381">
        <f t="shared" ca="1" si="186"/>
        <v>0</v>
      </c>
      <c r="H1381">
        <f t="shared" ca="1" si="187"/>
        <v>0</v>
      </c>
      <c r="I1381">
        <f t="shared" ca="1" si="190"/>
        <v>0</v>
      </c>
      <c r="J1381">
        <f t="shared" ca="1" si="183"/>
        <v>0</v>
      </c>
      <c r="K1381">
        <f t="shared" ca="1" si="183"/>
        <v>0</v>
      </c>
      <c r="L1381">
        <f t="shared" ca="1" si="183"/>
        <v>0</v>
      </c>
      <c r="M1381">
        <f t="shared" ca="1" si="183"/>
        <v>0</v>
      </c>
      <c r="N1381">
        <f t="shared" ca="1" si="183"/>
        <v>0</v>
      </c>
      <c r="O1381" t="e">
        <f t="shared" ca="1" si="188"/>
        <v>#N/A</v>
      </c>
      <c r="P1381" t="e">
        <f t="shared" ca="1" si="189"/>
        <v>#N/A</v>
      </c>
    </row>
    <row r="1382" spans="1:16">
      <c r="A1382" t="str">
        <f t="shared" si="184"/>
        <v/>
      </c>
      <c r="B1382" t="e">
        <f t="shared" ca="1" si="185"/>
        <v>#N/A</v>
      </c>
      <c r="E1382">
        <f t="shared" ca="1" si="186"/>
        <v>0</v>
      </c>
      <c r="H1382">
        <f t="shared" ca="1" si="187"/>
        <v>0</v>
      </c>
      <c r="I1382">
        <f t="shared" ca="1" si="190"/>
        <v>0</v>
      </c>
      <c r="J1382">
        <f t="shared" ca="1" si="183"/>
        <v>0</v>
      </c>
      <c r="K1382">
        <f t="shared" ca="1" si="183"/>
        <v>0</v>
      </c>
      <c r="L1382">
        <f t="shared" ca="1" si="183"/>
        <v>0</v>
      </c>
      <c r="M1382">
        <f t="shared" ca="1" si="183"/>
        <v>0</v>
      </c>
      <c r="N1382">
        <f t="shared" ca="1" si="183"/>
        <v>0</v>
      </c>
      <c r="O1382" t="e">
        <f t="shared" ca="1" si="188"/>
        <v>#N/A</v>
      </c>
      <c r="P1382" t="e">
        <f t="shared" ca="1" si="189"/>
        <v>#N/A</v>
      </c>
    </row>
    <row r="1383" spans="1:16">
      <c r="A1383" t="str">
        <f t="shared" si="184"/>
        <v/>
      </c>
      <c r="B1383" t="e">
        <f t="shared" ca="1" si="185"/>
        <v>#N/A</v>
      </c>
      <c r="E1383">
        <f t="shared" ca="1" si="186"/>
        <v>0</v>
      </c>
      <c r="H1383">
        <f t="shared" ca="1" si="187"/>
        <v>0</v>
      </c>
      <c r="I1383">
        <f t="shared" ca="1" si="190"/>
        <v>0</v>
      </c>
      <c r="J1383">
        <f t="shared" ca="1" si="183"/>
        <v>0</v>
      </c>
      <c r="K1383">
        <f t="shared" ca="1" si="183"/>
        <v>0</v>
      </c>
      <c r="L1383">
        <f t="shared" ca="1" si="183"/>
        <v>0</v>
      </c>
      <c r="M1383">
        <f t="shared" ca="1" si="183"/>
        <v>0</v>
      </c>
      <c r="N1383">
        <f t="shared" ca="1" si="183"/>
        <v>0</v>
      </c>
      <c r="O1383" t="e">
        <f t="shared" ca="1" si="188"/>
        <v>#N/A</v>
      </c>
      <c r="P1383" t="e">
        <f t="shared" ca="1" si="189"/>
        <v>#N/A</v>
      </c>
    </row>
    <row r="1384" spans="1:16">
      <c r="A1384" t="str">
        <f t="shared" si="184"/>
        <v/>
      </c>
      <c r="B1384" t="e">
        <f t="shared" ca="1" si="185"/>
        <v>#N/A</v>
      </c>
      <c r="E1384">
        <f t="shared" ca="1" si="186"/>
        <v>0</v>
      </c>
      <c r="H1384">
        <f t="shared" ca="1" si="187"/>
        <v>0</v>
      </c>
      <c r="I1384">
        <f t="shared" ca="1" si="190"/>
        <v>0</v>
      </c>
      <c r="J1384">
        <f t="shared" ca="1" si="183"/>
        <v>0</v>
      </c>
      <c r="K1384">
        <f t="shared" ca="1" si="183"/>
        <v>0</v>
      </c>
      <c r="L1384">
        <f t="shared" ca="1" si="183"/>
        <v>0</v>
      </c>
      <c r="M1384">
        <f t="shared" ca="1" si="183"/>
        <v>0</v>
      </c>
      <c r="N1384">
        <f t="shared" ca="1" si="183"/>
        <v>0</v>
      </c>
      <c r="O1384" t="e">
        <f t="shared" ca="1" si="188"/>
        <v>#N/A</v>
      </c>
      <c r="P1384" t="e">
        <f t="shared" ca="1" si="189"/>
        <v>#N/A</v>
      </c>
    </row>
    <row r="1385" spans="1:16">
      <c r="A1385" t="str">
        <f t="shared" si="184"/>
        <v/>
      </c>
      <c r="B1385" t="e">
        <f t="shared" ca="1" si="185"/>
        <v>#N/A</v>
      </c>
      <c r="E1385">
        <f t="shared" ca="1" si="186"/>
        <v>0</v>
      </c>
      <c r="H1385">
        <f t="shared" ca="1" si="187"/>
        <v>0</v>
      </c>
      <c r="I1385">
        <f t="shared" ca="1" si="190"/>
        <v>0</v>
      </c>
      <c r="J1385">
        <f t="shared" ca="1" si="183"/>
        <v>0</v>
      </c>
      <c r="K1385">
        <f t="shared" ca="1" si="183"/>
        <v>0</v>
      </c>
      <c r="L1385">
        <f t="shared" ca="1" si="183"/>
        <v>0</v>
      </c>
      <c r="M1385">
        <f t="shared" ca="1" si="183"/>
        <v>0</v>
      </c>
      <c r="N1385">
        <f t="shared" ca="1" si="183"/>
        <v>0</v>
      </c>
      <c r="O1385" t="e">
        <f t="shared" ca="1" si="188"/>
        <v>#N/A</v>
      </c>
      <c r="P1385" t="e">
        <f t="shared" ca="1" si="189"/>
        <v>#N/A</v>
      </c>
    </row>
    <row r="1386" spans="1:16">
      <c r="A1386" t="str">
        <f t="shared" si="184"/>
        <v/>
      </c>
      <c r="B1386" t="e">
        <f t="shared" ca="1" si="185"/>
        <v>#N/A</v>
      </c>
      <c r="E1386">
        <f t="shared" ca="1" si="186"/>
        <v>0</v>
      </c>
      <c r="H1386">
        <f t="shared" ca="1" si="187"/>
        <v>0</v>
      </c>
      <c r="I1386">
        <f t="shared" ca="1" si="190"/>
        <v>0</v>
      </c>
      <c r="J1386">
        <f t="shared" ca="1" si="183"/>
        <v>0</v>
      </c>
      <c r="K1386">
        <f t="shared" ca="1" si="183"/>
        <v>0</v>
      </c>
      <c r="L1386">
        <f t="shared" ca="1" si="183"/>
        <v>0</v>
      </c>
      <c r="M1386">
        <f t="shared" ca="1" si="183"/>
        <v>0</v>
      </c>
      <c r="N1386">
        <f t="shared" ca="1" si="183"/>
        <v>0</v>
      </c>
      <c r="O1386" t="e">
        <f t="shared" ca="1" si="188"/>
        <v>#N/A</v>
      </c>
      <c r="P1386" t="e">
        <f t="shared" ca="1" si="189"/>
        <v>#N/A</v>
      </c>
    </row>
    <row r="1387" spans="1:16">
      <c r="A1387" t="str">
        <f t="shared" si="184"/>
        <v/>
      </c>
      <c r="B1387" t="e">
        <f t="shared" ca="1" si="185"/>
        <v>#N/A</v>
      </c>
      <c r="E1387">
        <f t="shared" ca="1" si="186"/>
        <v>0</v>
      </c>
      <c r="H1387">
        <f t="shared" ca="1" si="187"/>
        <v>0</v>
      </c>
      <c r="I1387">
        <f t="shared" ca="1" si="190"/>
        <v>0</v>
      </c>
      <c r="J1387">
        <f t="shared" ca="1" si="183"/>
        <v>0</v>
      </c>
      <c r="K1387">
        <f t="shared" ca="1" si="183"/>
        <v>0</v>
      </c>
      <c r="L1387">
        <f t="shared" ca="1" si="183"/>
        <v>0</v>
      </c>
      <c r="M1387">
        <f t="shared" ca="1" si="183"/>
        <v>0</v>
      </c>
      <c r="N1387">
        <f t="shared" ca="1" si="183"/>
        <v>0</v>
      </c>
      <c r="O1387" t="e">
        <f t="shared" ca="1" si="188"/>
        <v>#N/A</v>
      </c>
      <c r="P1387" t="e">
        <f t="shared" ca="1" si="189"/>
        <v>#N/A</v>
      </c>
    </row>
    <row r="1388" spans="1:16">
      <c r="A1388" t="str">
        <f t="shared" si="184"/>
        <v/>
      </c>
      <c r="B1388" t="e">
        <f t="shared" ca="1" si="185"/>
        <v>#N/A</v>
      </c>
      <c r="E1388">
        <f t="shared" ca="1" si="186"/>
        <v>0</v>
      </c>
      <c r="H1388">
        <f t="shared" ca="1" si="187"/>
        <v>0</v>
      </c>
      <c r="I1388">
        <f t="shared" ca="1" si="190"/>
        <v>0</v>
      </c>
      <c r="J1388">
        <f t="shared" ca="1" si="183"/>
        <v>0</v>
      </c>
      <c r="K1388">
        <f t="shared" ca="1" si="183"/>
        <v>0</v>
      </c>
      <c r="L1388">
        <f t="shared" ca="1" si="183"/>
        <v>0</v>
      </c>
      <c r="M1388">
        <f t="shared" ca="1" si="183"/>
        <v>0</v>
      </c>
      <c r="N1388">
        <f t="shared" ca="1" si="183"/>
        <v>0</v>
      </c>
      <c r="O1388" t="e">
        <f t="shared" ca="1" si="188"/>
        <v>#N/A</v>
      </c>
      <c r="P1388" t="e">
        <f t="shared" ca="1" si="189"/>
        <v>#N/A</v>
      </c>
    </row>
    <row r="1389" spans="1:16">
      <c r="A1389" t="str">
        <f t="shared" si="184"/>
        <v/>
      </c>
      <c r="B1389" t="e">
        <f t="shared" ca="1" si="185"/>
        <v>#N/A</v>
      </c>
      <c r="E1389">
        <f t="shared" ca="1" si="186"/>
        <v>0</v>
      </c>
      <c r="H1389">
        <f t="shared" ca="1" si="187"/>
        <v>0</v>
      </c>
      <c r="I1389">
        <f t="shared" ca="1" si="190"/>
        <v>0</v>
      </c>
      <c r="J1389">
        <f t="shared" ca="1" si="183"/>
        <v>0</v>
      </c>
      <c r="K1389">
        <f t="shared" ca="1" si="183"/>
        <v>0</v>
      </c>
      <c r="L1389">
        <f t="shared" ca="1" si="183"/>
        <v>0</v>
      </c>
      <c r="M1389">
        <f t="shared" ca="1" si="183"/>
        <v>0</v>
      </c>
      <c r="N1389">
        <f t="shared" ca="1" si="183"/>
        <v>0</v>
      </c>
      <c r="O1389" t="e">
        <f t="shared" ca="1" si="188"/>
        <v>#N/A</v>
      </c>
      <c r="P1389" t="e">
        <f t="shared" ca="1" si="189"/>
        <v>#N/A</v>
      </c>
    </row>
    <row r="1390" spans="1:16">
      <c r="A1390" t="str">
        <f t="shared" si="184"/>
        <v/>
      </c>
      <c r="B1390" t="e">
        <f t="shared" ca="1" si="185"/>
        <v>#N/A</v>
      </c>
      <c r="E1390">
        <f t="shared" ca="1" si="186"/>
        <v>0</v>
      </c>
      <c r="H1390">
        <f t="shared" ca="1" si="187"/>
        <v>0</v>
      </c>
      <c r="I1390">
        <f t="shared" ca="1" si="190"/>
        <v>0</v>
      </c>
      <c r="J1390">
        <f t="shared" ca="1" si="183"/>
        <v>0</v>
      </c>
      <c r="K1390">
        <f t="shared" ca="1" si="183"/>
        <v>0</v>
      </c>
      <c r="L1390">
        <f t="shared" ca="1" si="183"/>
        <v>0</v>
      </c>
      <c r="M1390">
        <f t="shared" ca="1" si="183"/>
        <v>0</v>
      </c>
      <c r="N1390">
        <f t="shared" ca="1" si="183"/>
        <v>0</v>
      </c>
      <c r="O1390" t="e">
        <f t="shared" ca="1" si="188"/>
        <v>#N/A</v>
      </c>
      <c r="P1390" t="e">
        <f t="shared" ca="1" si="189"/>
        <v>#N/A</v>
      </c>
    </row>
    <row r="1391" spans="1:16">
      <c r="A1391" t="str">
        <f t="shared" si="184"/>
        <v/>
      </c>
      <c r="B1391" t="e">
        <f t="shared" ca="1" si="185"/>
        <v>#N/A</v>
      </c>
      <c r="E1391">
        <f t="shared" ca="1" si="186"/>
        <v>0</v>
      </c>
      <c r="H1391">
        <f t="shared" ca="1" si="187"/>
        <v>0</v>
      </c>
      <c r="I1391">
        <f t="shared" ca="1" si="190"/>
        <v>0</v>
      </c>
      <c r="J1391">
        <f t="shared" ca="1" si="183"/>
        <v>0</v>
      </c>
      <c r="K1391">
        <f t="shared" ca="1" si="183"/>
        <v>0</v>
      </c>
      <c r="L1391">
        <f t="shared" ca="1" si="183"/>
        <v>0</v>
      </c>
      <c r="M1391">
        <f t="shared" ca="1" si="183"/>
        <v>0</v>
      </c>
      <c r="N1391">
        <f t="shared" ca="1" si="183"/>
        <v>0</v>
      </c>
      <c r="O1391" t="e">
        <f t="shared" ca="1" si="188"/>
        <v>#N/A</v>
      </c>
      <c r="P1391" t="e">
        <f t="shared" ca="1" si="189"/>
        <v>#N/A</v>
      </c>
    </row>
    <row r="1392" spans="1:16">
      <c r="A1392" t="str">
        <f t="shared" si="184"/>
        <v/>
      </c>
      <c r="B1392" t="e">
        <f t="shared" ca="1" si="185"/>
        <v>#N/A</v>
      </c>
      <c r="E1392">
        <f t="shared" ca="1" si="186"/>
        <v>0</v>
      </c>
      <c r="H1392">
        <f t="shared" ca="1" si="187"/>
        <v>0</v>
      </c>
      <c r="I1392">
        <f t="shared" ca="1" si="190"/>
        <v>0</v>
      </c>
      <c r="J1392">
        <f t="shared" ca="1" si="183"/>
        <v>0</v>
      </c>
      <c r="K1392">
        <f t="shared" ca="1" si="183"/>
        <v>0</v>
      </c>
      <c r="L1392">
        <f t="shared" ca="1" si="183"/>
        <v>0</v>
      </c>
      <c r="M1392">
        <f t="shared" ca="1" si="183"/>
        <v>0</v>
      </c>
      <c r="N1392">
        <f t="shared" ca="1" si="183"/>
        <v>0</v>
      </c>
      <c r="O1392" t="e">
        <f t="shared" ca="1" si="188"/>
        <v>#N/A</v>
      </c>
      <c r="P1392" t="e">
        <f t="shared" ca="1" si="189"/>
        <v>#N/A</v>
      </c>
    </row>
    <row r="1393" spans="1:16">
      <c r="A1393" t="str">
        <f t="shared" si="184"/>
        <v/>
      </c>
      <c r="B1393" t="e">
        <f t="shared" ca="1" si="185"/>
        <v>#N/A</v>
      </c>
      <c r="E1393">
        <f t="shared" ca="1" si="186"/>
        <v>0</v>
      </c>
      <c r="H1393">
        <f t="shared" ca="1" si="187"/>
        <v>0</v>
      </c>
      <c r="I1393">
        <f t="shared" ca="1" si="190"/>
        <v>0</v>
      </c>
      <c r="J1393">
        <f t="shared" ca="1" si="183"/>
        <v>0</v>
      </c>
      <c r="K1393">
        <f t="shared" ca="1" si="183"/>
        <v>0</v>
      </c>
      <c r="L1393">
        <f t="shared" ca="1" si="183"/>
        <v>0</v>
      </c>
      <c r="M1393">
        <f t="shared" ca="1" si="183"/>
        <v>0</v>
      </c>
      <c r="N1393">
        <f t="shared" ca="1" si="183"/>
        <v>0</v>
      </c>
      <c r="O1393" t="e">
        <f t="shared" ca="1" si="188"/>
        <v>#N/A</v>
      </c>
      <c r="P1393" t="e">
        <f t="shared" ca="1" si="189"/>
        <v>#N/A</v>
      </c>
    </row>
    <row r="1394" spans="1:16">
      <c r="A1394" t="str">
        <f t="shared" si="184"/>
        <v/>
      </c>
      <c r="B1394" t="e">
        <f t="shared" ca="1" si="185"/>
        <v>#N/A</v>
      </c>
      <c r="E1394">
        <f t="shared" ca="1" si="186"/>
        <v>0</v>
      </c>
      <c r="H1394">
        <f t="shared" ca="1" si="187"/>
        <v>0</v>
      </c>
      <c r="I1394">
        <f t="shared" ca="1" si="190"/>
        <v>0</v>
      </c>
      <c r="J1394">
        <f t="shared" ca="1" si="183"/>
        <v>0</v>
      </c>
      <c r="K1394">
        <f t="shared" ca="1" si="183"/>
        <v>0</v>
      </c>
      <c r="L1394">
        <f t="shared" ca="1" si="183"/>
        <v>0</v>
      </c>
      <c r="M1394">
        <f t="shared" ca="1" si="183"/>
        <v>0</v>
      </c>
      <c r="N1394">
        <f t="shared" ca="1" si="183"/>
        <v>0</v>
      </c>
      <c r="O1394" t="e">
        <f t="shared" ca="1" si="188"/>
        <v>#N/A</v>
      </c>
      <c r="P1394" t="e">
        <f t="shared" ca="1" si="189"/>
        <v>#N/A</v>
      </c>
    </row>
    <row r="1395" spans="1:16">
      <c r="A1395" t="str">
        <f t="shared" si="184"/>
        <v/>
      </c>
      <c r="B1395" t="e">
        <f t="shared" ca="1" si="185"/>
        <v>#N/A</v>
      </c>
      <c r="E1395">
        <f t="shared" ca="1" si="186"/>
        <v>0</v>
      </c>
      <c r="H1395">
        <f t="shared" ca="1" si="187"/>
        <v>0</v>
      </c>
      <c r="I1395">
        <f t="shared" ca="1" si="190"/>
        <v>0</v>
      </c>
      <c r="J1395">
        <f t="shared" ca="1" si="183"/>
        <v>0</v>
      </c>
      <c r="K1395">
        <f t="shared" ca="1" si="183"/>
        <v>0</v>
      </c>
      <c r="L1395">
        <f t="shared" ca="1" si="183"/>
        <v>0</v>
      </c>
      <c r="M1395">
        <f t="shared" ca="1" si="183"/>
        <v>0</v>
      </c>
      <c r="N1395">
        <f t="shared" ca="1" si="183"/>
        <v>0</v>
      </c>
      <c r="O1395" t="e">
        <f t="shared" ca="1" si="188"/>
        <v>#N/A</v>
      </c>
      <c r="P1395" t="e">
        <f t="shared" ca="1" si="189"/>
        <v>#N/A</v>
      </c>
    </row>
    <row r="1396" spans="1:16">
      <c r="A1396" t="str">
        <f t="shared" si="184"/>
        <v/>
      </c>
      <c r="B1396" t="e">
        <f t="shared" ca="1" si="185"/>
        <v>#N/A</v>
      </c>
      <c r="E1396">
        <f t="shared" ca="1" si="186"/>
        <v>0</v>
      </c>
      <c r="H1396">
        <f t="shared" ca="1" si="187"/>
        <v>0</v>
      </c>
      <c r="I1396">
        <f t="shared" ca="1" si="190"/>
        <v>0</v>
      </c>
      <c r="J1396">
        <f t="shared" ca="1" si="183"/>
        <v>0</v>
      </c>
      <c r="K1396">
        <f t="shared" ca="1" si="183"/>
        <v>0</v>
      </c>
      <c r="L1396">
        <f t="shared" ca="1" si="183"/>
        <v>0</v>
      </c>
      <c r="M1396">
        <f t="shared" ca="1" si="183"/>
        <v>0</v>
      </c>
      <c r="N1396">
        <f t="shared" ca="1" si="183"/>
        <v>0</v>
      </c>
      <c r="O1396" t="e">
        <f t="shared" ca="1" si="188"/>
        <v>#N/A</v>
      </c>
      <c r="P1396" t="e">
        <f t="shared" ca="1" si="189"/>
        <v>#N/A</v>
      </c>
    </row>
    <row r="1397" spans="1:16">
      <c r="A1397" t="str">
        <f t="shared" si="184"/>
        <v/>
      </c>
      <c r="B1397" t="e">
        <f t="shared" ca="1" si="185"/>
        <v>#N/A</v>
      </c>
      <c r="E1397">
        <f t="shared" ca="1" si="186"/>
        <v>0</v>
      </c>
      <c r="H1397">
        <f t="shared" ca="1" si="187"/>
        <v>0</v>
      </c>
      <c r="I1397">
        <f t="shared" ca="1" si="190"/>
        <v>0</v>
      </c>
      <c r="J1397">
        <f t="shared" ca="1" si="183"/>
        <v>0</v>
      </c>
      <c r="K1397">
        <f t="shared" ca="1" si="183"/>
        <v>0</v>
      </c>
      <c r="L1397">
        <f t="shared" ca="1" si="183"/>
        <v>0</v>
      </c>
      <c r="M1397">
        <f t="shared" ca="1" si="183"/>
        <v>0</v>
      </c>
      <c r="N1397">
        <f t="shared" ca="1" si="183"/>
        <v>0</v>
      </c>
      <c r="O1397" t="e">
        <f t="shared" ca="1" si="188"/>
        <v>#N/A</v>
      </c>
      <c r="P1397" t="e">
        <f t="shared" ca="1" si="189"/>
        <v>#N/A</v>
      </c>
    </row>
    <row r="1398" spans="1:16">
      <c r="A1398" t="str">
        <f t="shared" si="184"/>
        <v/>
      </c>
      <c r="B1398" t="e">
        <f t="shared" ca="1" si="185"/>
        <v>#N/A</v>
      </c>
      <c r="E1398">
        <f t="shared" ca="1" si="186"/>
        <v>0</v>
      </c>
      <c r="H1398">
        <f t="shared" ca="1" si="187"/>
        <v>0</v>
      </c>
      <c r="I1398">
        <f t="shared" ca="1" si="190"/>
        <v>0</v>
      </c>
      <c r="J1398">
        <f t="shared" ca="1" si="183"/>
        <v>0</v>
      </c>
      <c r="K1398">
        <f t="shared" ca="1" si="183"/>
        <v>0</v>
      </c>
      <c r="L1398">
        <f t="shared" ca="1" si="183"/>
        <v>0</v>
      </c>
      <c r="M1398">
        <f t="shared" ca="1" si="183"/>
        <v>0</v>
      </c>
      <c r="N1398">
        <f t="shared" ca="1" si="183"/>
        <v>0</v>
      </c>
      <c r="O1398" t="e">
        <f t="shared" ca="1" si="188"/>
        <v>#N/A</v>
      </c>
      <c r="P1398" t="e">
        <f t="shared" ca="1" si="189"/>
        <v>#N/A</v>
      </c>
    </row>
    <row r="1399" spans="1:16">
      <c r="A1399" t="str">
        <f t="shared" si="184"/>
        <v/>
      </c>
      <c r="B1399" t="e">
        <f t="shared" ca="1" si="185"/>
        <v>#N/A</v>
      </c>
      <c r="E1399">
        <f t="shared" ca="1" si="186"/>
        <v>0</v>
      </c>
      <c r="H1399">
        <f t="shared" ca="1" si="187"/>
        <v>0</v>
      </c>
      <c r="I1399">
        <f t="shared" ca="1" si="190"/>
        <v>0</v>
      </c>
      <c r="J1399">
        <f t="shared" ca="1" si="183"/>
        <v>0</v>
      </c>
      <c r="K1399">
        <f t="shared" ca="1" si="183"/>
        <v>0</v>
      </c>
      <c r="L1399">
        <f t="shared" ca="1" si="183"/>
        <v>0</v>
      </c>
      <c r="M1399">
        <f t="shared" ca="1" si="183"/>
        <v>0</v>
      </c>
      <c r="N1399">
        <f t="shared" ca="1" si="183"/>
        <v>0</v>
      </c>
      <c r="O1399" t="e">
        <f t="shared" ca="1" si="188"/>
        <v>#N/A</v>
      </c>
      <c r="P1399" t="e">
        <f t="shared" ca="1" si="189"/>
        <v>#N/A</v>
      </c>
    </row>
    <row r="1400" spans="1:16">
      <c r="A1400" t="str">
        <f t="shared" si="184"/>
        <v/>
      </c>
      <c r="B1400" t="e">
        <f t="shared" ca="1" si="185"/>
        <v>#N/A</v>
      </c>
      <c r="E1400">
        <f t="shared" ca="1" si="186"/>
        <v>0</v>
      </c>
      <c r="H1400">
        <f t="shared" ca="1" si="187"/>
        <v>0</v>
      </c>
      <c r="I1400">
        <f t="shared" ca="1" si="190"/>
        <v>0</v>
      </c>
      <c r="J1400">
        <f t="shared" ca="1" si="183"/>
        <v>0</v>
      </c>
      <c r="K1400">
        <f t="shared" ca="1" si="183"/>
        <v>0</v>
      </c>
      <c r="L1400">
        <f t="shared" ca="1" si="183"/>
        <v>0</v>
      </c>
      <c r="M1400">
        <f t="shared" ca="1" si="183"/>
        <v>0</v>
      </c>
      <c r="N1400">
        <f t="shared" ca="1" si="183"/>
        <v>0</v>
      </c>
      <c r="O1400" t="e">
        <f t="shared" ca="1" si="188"/>
        <v>#N/A</v>
      </c>
      <c r="P1400" t="e">
        <f t="shared" ca="1" si="189"/>
        <v>#N/A</v>
      </c>
    </row>
    <row r="1401" spans="1:16">
      <c r="A1401" t="str">
        <f t="shared" si="184"/>
        <v/>
      </c>
      <c r="B1401" t="e">
        <f t="shared" ca="1" si="185"/>
        <v>#N/A</v>
      </c>
      <c r="E1401">
        <f t="shared" ca="1" si="186"/>
        <v>0</v>
      </c>
      <c r="H1401">
        <f t="shared" ca="1" si="187"/>
        <v>0</v>
      </c>
      <c r="I1401">
        <f t="shared" ca="1" si="190"/>
        <v>0</v>
      </c>
      <c r="J1401">
        <f t="shared" ref="J1401:N1451" ca="1" si="191">IF(IFERROR(VLOOKUP($C1401,INDIRECT(J$14&amp;"D:D"),1,FALSE),0)&lt;&gt;0,J$14,0)</f>
        <v>0</v>
      </c>
      <c r="K1401">
        <f t="shared" ca="1" si="191"/>
        <v>0</v>
      </c>
      <c r="L1401">
        <f t="shared" ca="1" si="191"/>
        <v>0</v>
      </c>
      <c r="M1401">
        <f t="shared" ca="1" si="191"/>
        <v>0</v>
      </c>
      <c r="N1401">
        <f t="shared" ca="1" si="191"/>
        <v>0</v>
      </c>
      <c r="O1401" t="e">
        <f t="shared" ca="1" si="188"/>
        <v>#N/A</v>
      </c>
      <c r="P1401" t="e">
        <f t="shared" ca="1" si="189"/>
        <v>#N/A</v>
      </c>
    </row>
    <row r="1402" spans="1:16">
      <c r="A1402" t="str">
        <f t="shared" si="184"/>
        <v/>
      </c>
      <c r="B1402" t="e">
        <f t="shared" ca="1" si="185"/>
        <v>#N/A</v>
      </c>
      <c r="E1402">
        <f t="shared" ca="1" si="186"/>
        <v>0</v>
      </c>
      <c r="H1402">
        <f t="shared" ca="1" si="187"/>
        <v>0</v>
      </c>
      <c r="I1402">
        <f t="shared" ca="1" si="190"/>
        <v>0</v>
      </c>
      <c r="J1402">
        <f t="shared" ca="1" si="191"/>
        <v>0</v>
      </c>
      <c r="K1402">
        <f t="shared" ca="1" si="191"/>
        <v>0</v>
      </c>
      <c r="L1402">
        <f t="shared" ca="1" si="191"/>
        <v>0</v>
      </c>
      <c r="M1402">
        <f t="shared" ca="1" si="191"/>
        <v>0</v>
      </c>
      <c r="N1402">
        <f t="shared" ca="1" si="191"/>
        <v>0</v>
      </c>
      <c r="O1402" t="e">
        <f t="shared" ca="1" si="188"/>
        <v>#N/A</v>
      </c>
      <c r="P1402" t="e">
        <f t="shared" ca="1" si="189"/>
        <v>#N/A</v>
      </c>
    </row>
    <row r="1403" spans="1:16">
      <c r="A1403" t="str">
        <f t="shared" si="184"/>
        <v/>
      </c>
      <c r="B1403" t="e">
        <f t="shared" ca="1" si="185"/>
        <v>#N/A</v>
      </c>
      <c r="E1403">
        <f t="shared" ca="1" si="186"/>
        <v>0</v>
      </c>
      <c r="H1403">
        <f t="shared" ca="1" si="187"/>
        <v>0</v>
      </c>
      <c r="I1403">
        <f t="shared" ca="1" si="190"/>
        <v>0</v>
      </c>
      <c r="J1403">
        <f t="shared" ca="1" si="191"/>
        <v>0</v>
      </c>
      <c r="K1403">
        <f t="shared" ca="1" si="191"/>
        <v>0</v>
      </c>
      <c r="L1403">
        <f t="shared" ca="1" si="191"/>
        <v>0</v>
      </c>
      <c r="M1403">
        <f t="shared" ca="1" si="191"/>
        <v>0</v>
      </c>
      <c r="N1403">
        <f t="shared" ca="1" si="191"/>
        <v>0</v>
      </c>
      <c r="O1403" t="e">
        <f t="shared" ca="1" si="188"/>
        <v>#N/A</v>
      </c>
      <c r="P1403" t="e">
        <f t="shared" ca="1" si="189"/>
        <v>#N/A</v>
      </c>
    </row>
    <row r="1404" spans="1:16">
      <c r="A1404" t="str">
        <f t="shared" si="184"/>
        <v/>
      </c>
      <c r="B1404" t="e">
        <f t="shared" ca="1" si="185"/>
        <v>#N/A</v>
      </c>
      <c r="E1404">
        <f t="shared" ca="1" si="186"/>
        <v>0</v>
      </c>
      <c r="H1404">
        <f t="shared" ca="1" si="187"/>
        <v>0</v>
      </c>
      <c r="I1404">
        <f t="shared" ca="1" si="190"/>
        <v>0</v>
      </c>
      <c r="J1404">
        <f t="shared" ca="1" si="191"/>
        <v>0</v>
      </c>
      <c r="K1404">
        <f t="shared" ca="1" si="191"/>
        <v>0</v>
      </c>
      <c r="L1404">
        <f t="shared" ca="1" si="191"/>
        <v>0</v>
      </c>
      <c r="M1404">
        <f t="shared" ca="1" si="191"/>
        <v>0</v>
      </c>
      <c r="N1404">
        <f t="shared" ca="1" si="191"/>
        <v>0</v>
      </c>
      <c r="O1404" t="e">
        <f t="shared" ca="1" si="188"/>
        <v>#N/A</v>
      </c>
      <c r="P1404" t="e">
        <f t="shared" ca="1" si="189"/>
        <v>#N/A</v>
      </c>
    </row>
    <row r="1405" spans="1:16">
      <c r="A1405" t="str">
        <f t="shared" si="184"/>
        <v/>
      </c>
      <c r="B1405" t="e">
        <f t="shared" ca="1" si="185"/>
        <v>#N/A</v>
      </c>
      <c r="E1405">
        <f t="shared" ca="1" si="186"/>
        <v>0</v>
      </c>
      <c r="H1405">
        <f t="shared" ca="1" si="187"/>
        <v>0</v>
      </c>
      <c r="I1405">
        <f t="shared" ca="1" si="190"/>
        <v>0</v>
      </c>
      <c r="J1405">
        <f t="shared" ca="1" si="191"/>
        <v>0</v>
      </c>
      <c r="K1405">
        <f t="shared" ca="1" si="191"/>
        <v>0</v>
      </c>
      <c r="L1405">
        <f t="shared" ca="1" si="191"/>
        <v>0</v>
      </c>
      <c r="M1405">
        <f t="shared" ca="1" si="191"/>
        <v>0</v>
      </c>
      <c r="N1405">
        <f t="shared" ca="1" si="191"/>
        <v>0</v>
      </c>
      <c r="O1405" t="e">
        <f t="shared" ca="1" si="188"/>
        <v>#N/A</v>
      </c>
      <c r="P1405" t="e">
        <f t="shared" ca="1" si="189"/>
        <v>#N/A</v>
      </c>
    </row>
    <row r="1406" spans="1:16">
      <c r="A1406" t="str">
        <f t="shared" si="184"/>
        <v/>
      </c>
      <c r="B1406" t="e">
        <f t="shared" ca="1" si="185"/>
        <v>#N/A</v>
      </c>
      <c r="E1406">
        <f t="shared" ca="1" si="186"/>
        <v>0</v>
      </c>
      <c r="H1406">
        <f t="shared" ca="1" si="187"/>
        <v>0</v>
      </c>
      <c r="I1406">
        <f t="shared" ca="1" si="190"/>
        <v>0</v>
      </c>
      <c r="J1406">
        <f t="shared" ca="1" si="191"/>
        <v>0</v>
      </c>
      <c r="K1406">
        <f t="shared" ca="1" si="191"/>
        <v>0</v>
      </c>
      <c r="L1406">
        <f t="shared" ca="1" si="191"/>
        <v>0</v>
      </c>
      <c r="M1406">
        <f t="shared" ca="1" si="191"/>
        <v>0</v>
      </c>
      <c r="N1406">
        <f t="shared" ca="1" si="191"/>
        <v>0</v>
      </c>
      <c r="O1406" t="e">
        <f t="shared" ca="1" si="188"/>
        <v>#N/A</v>
      </c>
      <c r="P1406" t="e">
        <f t="shared" ca="1" si="189"/>
        <v>#N/A</v>
      </c>
    </row>
    <row r="1407" spans="1:16">
      <c r="A1407" t="str">
        <f t="shared" si="184"/>
        <v/>
      </c>
      <c r="B1407" t="e">
        <f t="shared" ca="1" si="185"/>
        <v>#N/A</v>
      </c>
      <c r="E1407">
        <f t="shared" ca="1" si="186"/>
        <v>0</v>
      </c>
      <c r="H1407">
        <f t="shared" ca="1" si="187"/>
        <v>0</v>
      </c>
      <c r="I1407">
        <f t="shared" ca="1" si="190"/>
        <v>0</v>
      </c>
      <c r="J1407">
        <f t="shared" ca="1" si="191"/>
        <v>0</v>
      </c>
      <c r="K1407">
        <f t="shared" ca="1" si="191"/>
        <v>0</v>
      </c>
      <c r="L1407">
        <f t="shared" ca="1" si="191"/>
        <v>0</v>
      </c>
      <c r="M1407">
        <f t="shared" ca="1" si="191"/>
        <v>0</v>
      </c>
      <c r="N1407">
        <f t="shared" ca="1" si="191"/>
        <v>0</v>
      </c>
      <c r="O1407" t="e">
        <f t="shared" ca="1" si="188"/>
        <v>#N/A</v>
      </c>
      <c r="P1407" t="e">
        <f t="shared" ca="1" si="189"/>
        <v>#N/A</v>
      </c>
    </row>
    <row r="1408" spans="1:16">
      <c r="A1408" t="str">
        <f t="shared" si="184"/>
        <v/>
      </c>
      <c r="B1408" t="e">
        <f t="shared" ca="1" si="185"/>
        <v>#N/A</v>
      </c>
      <c r="E1408">
        <f t="shared" ca="1" si="186"/>
        <v>0</v>
      </c>
      <c r="H1408">
        <f t="shared" ca="1" si="187"/>
        <v>0</v>
      </c>
      <c r="I1408">
        <f t="shared" ca="1" si="190"/>
        <v>0</v>
      </c>
      <c r="J1408">
        <f t="shared" ca="1" si="191"/>
        <v>0</v>
      </c>
      <c r="K1408">
        <f t="shared" ca="1" si="191"/>
        <v>0</v>
      </c>
      <c r="L1408">
        <f t="shared" ca="1" si="191"/>
        <v>0</v>
      </c>
      <c r="M1408">
        <f t="shared" ca="1" si="191"/>
        <v>0</v>
      </c>
      <c r="N1408">
        <f t="shared" ca="1" si="191"/>
        <v>0</v>
      </c>
      <c r="O1408" t="e">
        <f t="shared" ca="1" si="188"/>
        <v>#N/A</v>
      </c>
      <c r="P1408" t="e">
        <f t="shared" ca="1" si="189"/>
        <v>#N/A</v>
      </c>
    </row>
    <row r="1409" spans="1:16">
      <c r="A1409" t="str">
        <f t="shared" si="184"/>
        <v/>
      </c>
      <c r="B1409" t="e">
        <f t="shared" ca="1" si="185"/>
        <v>#N/A</v>
      </c>
      <c r="E1409">
        <f t="shared" ca="1" si="186"/>
        <v>0</v>
      </c>
      <c r="H1409">
        <f t="shared" ca="1" si="187"/>
        <v>0</v>
      </c>
      <c r="I1409">
        <f t="shared" ca="1" si="190"/>
        <v>0</v>
      </c>
      <c r="J1409">
        <f t="shared" ca="1" si="191"/>
        <v>0</v>
      </c>
      <c r="K1409">
        <f t="shared" ca="1" si="191"/>
        <v>0</v>
      </c>
      <c r="L1409">
        <f t="shared" ca="1" si="191"/>
        <v>0</v>
      </c>
      <c r="M1409">
        <f t="shared" ca="1" si="191"/>
        <v>0</v>
      </c>
      <c r="N1409">
        <f t="shared" ca="1" si="191"/>
        <v>0</v>
      </c>
      <c r="O1409" t="e">
        <f t="shared" ca="1" si="188"/>
        <v>#N/A</v>
      </c>
      <c r="P1409" t="e">
        <f t="shared" ca="1" si="189"/>
        <v>#N/A</v>
      </c>
    </row>
    <row r="1410" spans="1:16">
      <c r="A1410" t="str">
        <f t="shared" si="184"/>
        <v/>
      </c>
      <c r="B1410" t="e">
        <f t="shared" ca="1" si="185"/>
        <v>#N/A</v>
      </c>
      <c r="E1410">
        <f t="shared" ca="1" si="186"/>
        <v>0</v>
      </c>
      <c r="H1410">
        <f t="shared" ca="1" si="187"/>
        <v>0</v>
      </c>
      <c r="I1410">
        <f t="shared" ca="1" si="190"/>
        <v>0</v>
      </c>
      <c r="J1410">
        <f t="shared" ca="1" si="191"/>
        <v>0</v>
      </c>
      <c r="K1410">
        <f t="shared" ca="1" si="191"/>
        <v>0</v>
      </c>
      <c r="L1410">
        <f t="shared" ca="1" si="191"/>
        <v>0</v>
      </c>
      <c r="M1410">
        <f t="shared" ca="1" si="191"/>
        <v>0</v>
      </c>
      <c r="N1410">
        <f t="shared" ca="1" si="191"/>
        <v>0</v>
      </c>
      <c r="O1410" t="e">
        <f t="shared" ca="1" si="188"/>
        <v>#N/A</v>
      </c>
      <c r="P1410" t="e">
        <f t="shared" ca="1" si="189"/>
        <v>#N/A</v>
      </c>
    </row>
    <row r="1411" spans="1:16">
      <c r="A1411" t="str">
        <f t="shared" si="184"/>
        <v/>
      </c>
      <c r="B1411" t="e">
        <f t="shared" ca="1" si="185"/>
        <v>#N/A</v>
      </c>
      <c r="E1411">
        <f t="shared" ca="1" si="186"/>
        <v>0</v>
      </c>
      <c r="H1411">
        <f t="shared" ca="1" si="187"/>
        <v>0</v>
      </c>
      <c r="I1411">
        <f t="shared" ca="1" si="190"/>
        <v>0</v>
      </c>
      <c r="J1411">
        <f t="shared" ca="1" si="191"/>
        <v>0</v>
      </c>
      <c r="K1411">
        <f t="shared" ca="1" si="191"/>
        <v>0</v>
      </c>
      <c r="L1411">
        <f t="shared" ca="1" si="191"/>
        <v>0</v>
      </c>
      <c r="M1411">
        <f t="shared" ca="1" si="191"/>
        <v>0</v>
      </c>
      <c r="N1411">
        <f t="shared" ca="1" si="191"/>
        <v>0</v>
      </c>
      <c r="O1411" t="e">
        <f t="shared" ca="1" si="188"/>
        <v>#N/A</v>
      </c>
      <c r="P1411" t="e">
        <f t="shared" ca="1" si="189"/>
        <v>#N/A</v>
      </c>
    </row>
    <row r="1412" spans="1:16">
      <c r="A1412" t="str">
        <f t="shared" si="184"/>
        <v/>
      </c>
      <c r="B1412" t="e">
        <f t="shared" ca="1" si="185"/>
        <v>#N/A</v>
      </c>
      <c r="E1412">
        <f t="shared" ca="1" si="186"/>
        <v>0</v>
      </c>
      <c r="H1412">
        <f t="shared" ca="1" si="187"/>
        <v>0</v>
      </c>
      <c r="I1412">
        <f t="shared" ca="1" si="190"/>
        <v>0</v>
      </c>
      <c r="J1412">
        <f t="shared" ca="1" si="191"/>
        <v>0</v>
      </c>
      <c r="K1412">
        <f t="shared" ca="1" si="191"/>
        <v>0</v>
      </c>
      <c r="L1412">
        <f t="shared" ca="1" si="191"/>
        <v>0</v>
      </c>
      <c r="M1412">
        <f t="shared" ca="1" si="191"/>
        <v>0</v>
      </c>
      <c r="N1412">
        <f t="shared" ca="1" si="191"/>
        <v>0</v>
      </c>
      <c r="O1412" t="e">
        <f t="shared" ca="1" si="188"/>
        <v>#N/A</v>
      </c>
      <c r="P1412" t="e">
        <f t="shared" ca="1" si="189"/>
        <v>#N/A</v>
      </c>
    </row>
    <row r="1413" spans="1:16">
      <c r="A1413" t="str">
        <f t="shared" si="184"/>
        <v/>
      </c>
      <c r="B1413" t="e">
        <f t="shared" ca="1" si="185"/>
        <v>#N/A</v>
      </c>
      <c r="E1413">
        <f t="shared" ca="1" si="186"/>
        <v>0</v>
      </c>
      <c r="H1413">
        <f t="shared" ca="1" si="187"/>
        <v>0</v>
      </c>
      <c r="I1413">
        <f t="shared" ca="1" si="190"/>
        <v>0</v>
      </c>
      <c r="J1413">
        <f t="shared" ca="1" si="191"/>
        <v>0</v>
      </c>
      <c r="K1413">
        <f t="shared" ca="1" si="191"/>
        <v>0</v>
      </c>
      <c r="L1413">
        <f t="shared" ca="1" si="191"/>
        <v>0</v>
      </c>
      <c r="M1413">
        <f t="shared" ca="1" si="191"/>
        <v>0</v>
      </c>
      <c r="N1413">
        <f t="shared" ca="1" si="191"/>
        <v>0</v>
      </c>
      <c r="O1413" t="e">
        <f t="shared" ca="1" si="188"/>
        <v>#N/A</v>
      </c>
      <c r="P1413" t="e">
        <f t="shared" ca="1" si="189"/>
        <v>#N/A</v>
      </c>
    </row>
    <row r="1414" spans="1:16">
      <c r="A1414" t="str">
        <f t="shared" si="184"/>
        <v/>
      </c>
      <c r="B1414" t="e">
        <f t="shared" ca="1" si="185"/>
        <v>#N/A</v>
      </c>
      <c r="E1414">
        <f t="shared" ca="1" si="186"/>
        <v>0</v>
      </c>
      <c r="H1414">
        <f t="shared" ca="1" si="187"/>
        <v>0</v>
      </c>
      <c r="I1414">
        <f t="shared" ca="1" si="190"/>
        <v>0</v>
      </c>
      <c r="J1414">
        <f t="shared" ca="1" si="191"/>
        <v>0</v>
      </c>
      <c r="K1414">
        <f t="shared" ca="1" si="191"/>
        <v>0</v>
      </c>
      <c r="L1414">
        <f t="shared" ca="1" si="191"/>
        <v>0</v>
      </c>
      <c r="M1414">
        <f t="shared" ca="1" si="191"/>
        <v>0</v>
      </c>
      <c r="N1414">
        <f t="shared" ca="1" si="191"/>
        <v>0</v>
      </c>
      <c r="O1414" t="e">
        <f t="shared" ca="1" si="188"/>
        <v>#N/A</v>
      </c>
      <c r="P1414" t="e">
        <f t="shared" ca="1" si="189"/>
        <v>#N/A</v>
      </c>
    </row>
    <row r="1415" spans="1:16">
      <c r="A1415" t="str">
        <f t="shared" si="184"/>
        <v/>
      </c>
      <c r="B1415" t="e">
        <f t="shared" ca="1" si="185"/>
        <v>#N/A</v>
      </c>
      <c r="E1415">
        <f t="shared" ca="1" si="186"/>
        <v>0</v>
      </c>
      <c r="H1415">
        <f t="shared" ca="1" si="187"/>
        <v>0</v>
      </c>
      <c r="I1415">
        <f t="shared" ca="1" si="190"/>
        <v>0</v>
      </c>
      <c r="J1415">
        <f t="shared" ca="1" si="191"/>
        <v>0</v>
      </c>
      <c r="K1415">
        <f t="shared" ca="1" si="191"/>
        <v>0</v>
      </c>
      <c r="L1415">
        <f t="shared" ca="1" si="191"/>
        <v>0</v>
      </c>
      <c r="M1415">
        <f t="shared" ca="1" si="191"/>
        <v>0</v>
      </c>
      <c r="N1415">
        <f t="shared" ca="1" si="191"/>
        <v>0</v>
      </c>
      <c r="O1415" t="e">
        <f t="shared" ca="1" si="188"/>
        <v>#N/A</v>
      </c>
      <c r="P1415" t="e">
        <f t="shared" ca="1" si="189"/>
        <v>#N/A</v>
      </c>
    </row>
    <row r="1416" spans="1:16">
      <c r="A1416" t="str">
        <f t="shared" si="184"/>
        <v/>
      </c>
      <c r="B1416" t="e">
        <f t="shared" ca="1" si="185"/>
        <v>#N/A</v>
      </c>
      <c r="E1416">
        <f t="shared" ca="1" si="186"/>
        <v>0</v>
      </c>
      <c r="H1416">
        <f t="shared" ca="1" si="187"/>
        <v>0</v>
      </c>
      <c r="I1416">
        <f t="shared" ca="1" si="190"/>
        <v>0</v>
      </c>
      <c r="J1416">
        <f t="shared" ca="1" si="191"/>
        <v>0</v>
      </c>
      <c r="K1416">
        <f t="shared" ca="1" si="191"/>
        <v>0</v>
      </c>
      <c r="L1416">
        <f t="shared" ca="1" si="191"/>
        <v>0</v>
      </c>
      <c r="M1416">
        <f t="shared" ca="1" si="191"/>
        <v>0</v>
      </c>
      <c r="N1416">
        <f t="shared" ca="1" si="191"/>
        <v>0</v>
      </c>
      <c r="O1416" t="e">
        <f t="shared" ca="1" si="188"/>
        <v>#N/A</v>
      </c>
      <c r="P1416" t="e">
        <f t="shared" ca="1" si="189"/>
        <v>#N/A</v>
      </c>
    </row>
    <row r="1417" spans="1:16">
      <c r="A1417" t="str">
        <f t="shared" ref="A1417:A1480" si="192">MID(D1417,LEN(C1417)+2,LEN(D1417)-LEN(C1417))</f>
        <v/>
      </c>
      <c r="B1417" t="e">
        <f t="shared" ref="B1417:B1480" ca="1" si="193">VLOOKUP(H1417,$A$1:$K$6,11,FALSE)</f>
        <v>#N/A</v>
      </c>
      <c r="E1417">
        <f t="shared" ref="E1417:E1480" ca="1" si="194">IFERROR(VLOOKUP(C1417,INDIRECT($H1417&amp;$O1417),MATCH($A1417,INDIRECT($H1417&amp;$P1417),0),FALSE),0)</f>
        <v>0</v>
      </c>
      <c r="H1417">
        <f t="shared" ref="H1417:H1480" ca="1" si="195">IF(I1417&lt;&gt;0,I1417,IF(J1417&lt;&gt;0,J1417,IF(K1417&lt;&gt;0,K1417,IF(L1417&lt;&gt;0,L1417,IF(M1417&lt;&gt;0,M1417,N1417)))))</f>
        <v>0</v>
      </c>
      <c r="I1417">
        <f t="shared" ca="1" si="190"/>
        <v>0</v>
      </c>
      <c r="J1417">
        <f t="shared" ca="1" si="191"/>
        <v>0</v>
      </c>
      <c r="K1417">
        <f t="shared" ca="1" si="191"/>
        <v>0</v>
      </c>
      <c r="L1417">
        <f t="shared" ca="1" si="191"/>
        <v>0</v>
      </c>
      <c r="M1417">
        <f t="shared" ca="1" si="191"/>
        <v>0</v>
      </c>
      <c r="N1417">
        <f t="shared" ca="1" si="191"/>
        <v>0</v>
      </c>
      <c r="O1417" t="e">
        <f t="shared" ref="O1417:O1480" ca="1" si="196">VLOOKUP($H1417,$G$8:$I$13,2,FALSE)</f>
        <v>#N/A</v>
      </c>
      <c r="P1417" t="e">
        <f t="shared" ref="P1417:P1480" ca="1" si="197">VLOOKUP($H1417,$G$8:$I$13,3,FALSE)</f>
        <v>#N/A</v>
      </c>
    </row>
    <row r="1418" spans="1:16">
      <c r="A1418" t="str">
        <f t="shared" si="192"/>
        <v/>
      </c>
      <c r="B1418" t="e">
        <f t="shared" ca="1" si="193"/>
        <v>#N/A</v>
      </c>
      <c r="E1418">
        <f t="shared" ca="1" si="194"/>
        <v>0</v>
      </c>
      <c r="H1418">
        <f t="shared" ca="1" si="195"/>
        <v>0</v>
      </c>
      <c r="I1418">
        <f t="shared" ref="I1418:I1481" ca="1" si="198">IF(IFERROR(VLOOKUP(C1418,INDIRECT($I$14&amp;"D:D"),1,FALSE),0)&lt;&gt;0,I$14,0)</f>
        <v>0</v>
      </c>
      <c r="J1418">
        <f t="shared" ca="1" si="191"/>
        <v>0</v>
      </c>
      <c r="K1418">
        <f t="shared" ca="1" si="191"/>
        <v>0</v>
      </c>
      <c r="L1418">
        <f t="shared" ca="1" si="191"/>
        <v>0</v>
      </c>
      <c r="M1418">
        <f t="shared" ca="1" si="191"/>
        <v>0</v>
      </c>
      <c r="N1418">
        <f t="shared" ca="1" si="191"/>
        <v>0</v>
      </c>
      <c r="O1418" t="e">
        <f t="shared" ca="1" si="196"/>
        <v>#N/A</v>
      </c>
      <c r="P1418" t="e">
        <f t="shared" ca="1" si="197"/>
        <v>#N/A</v>
      </c>
    </row>
    <row r="1419" spans="1:16">
      <c r="A1419" t="str">
        <f t="shared" si="192"/>
        <v/>
      </c>
      <c r="B1419" t="e">
        <f t="shared" ca="1" si="193"/>
        <v>#N/A</v>
      </c>
      <c r="E1419">
        <f t="shared" ca="1" si="194"/>
        <v>0</v>
      </c>
      <c r="H1419">
        <f t="shared" ca="1" si="195"/>
        <v>0</v>
      </c>
      <c r="I1419">
        <f t="shared" ca="1" si="198"/>
        <v>0</v>
      </c>
      <c r="J1419">
        <f t="shared" ca="1" si="191"/>
        <v>0</v>
      </c>
      <c r="K1419">
        <f t="shared" ca="1" si="191"/>
        <v>0</v>
      </c>
      <c r="L1419">
        <f t="shared" ca="1" si="191"/>
        <v>0</v>
      </c>
      <c r="M1419">
        <f t="shared" ca="1" si="191"/>
        <v>0</v>
      </c>
      <c r="N1419">
        <f t="shared" ca="1" si="191"/>
        <v>0</v>
      </c>
      <c r="O1419" t="e">
        <f t="shared" ca="1" si="196"/>
        <v>#N/A</v>
      </c>
      <c r="P1419" t="e">
        <f t="shared" ca="1" si="197"/>
        <v>#N/A</v>
      </c>
    </row>
    <row r="1420" spans="1:16">
      <c r="A1420" t="str">
        <f t="shared" si="192"/>
        <v/>
      </c>
      <c r="B1420" t="e">
        <f t="shared" ca="1" si="193"/>
        <v>#N/A</v>
      </c>
      <c r="E1420">
        <f t="shared" ca="1" si="194"/>
        <v>0</v>
      </c>
      <c r="H1420">
        <f t="shared" ca="1" si="195"/>
        <v>0</v>
      </c>
      <c r="I1420">
        <f t="shared" ca="1" si="198"/>
        <v>0</v>
      </c>
      <c r="J1420">
        <f t="shared" ca="1" si="191"/>
        <v>0</v>
      </c>
      <c r="K1420">
        <f t="shared" ca="1" si="191"/>
        <v>0</v>
      </c>
      <c r="L1420">
        <f t="shared" ca="1" si="191"/>
        <v>0</v>
      </c>
      <c r="M1420">
        <f t="shared" ca="1" si="191"/>
        <v>0</v>
      </c>
      <c r="N1420">
        <f t="shared" ca="1" si="191"/>
        <v>0</v>
      </c>
      <c r="O1420" t="e">
        <f t="shared" ca="1" si="196"/>
        <v>#N/A</v>
      </c>
      <c r="P1420" t="e">
        <f t="shared" ca="1" si="197"/>
        <v>#N/A</v>
      </c>
    </row>
    <row r="1421" spans="1:16">
      <c r="A1421" t="str">
        <f t="shared" si="192"/>
        <v/>
      </c>
      <c r="B1421" t="e">
        <f t="shared" ca="1" si="193"/>
        <v>#N/A</v>
      </c>
      <c r="E1421">
        <f t="shared" ca="1" si="194"/>
        <v>0</v>
      </c>
      <c r="H1421">
        <f t="shared" ca="1" si="195"/>
        <v>0</v>
      </c>
      <c r="I1421">
        <f t="shared" ca="1" si="198"/>
        <v>0</v>
      </c>
      <c r="J1421">
        <f t="shared" ca="1" si="191"/>
        <v>0</v>
      </c>
      <c r="K1421">
        <f t="shared" ca="1" si="191"/>
        <v>0</v>
      </c>
      <c r="L1421">
        <f t="shared" ca="1" si="191"/>
        <v>0</v>
      </c>
      <c r="M1421">
        <f t="shared" ca="1" si="191"/>
        <v>0</v>
      </c>
      <c r="N1421">
        <f t="shared" ca="1" si="191"/>
        <v>0</v>
      </c>
      <c r="O1421" t="e">
        <f t="shared" ca="1" si="196"/>
        <v>#N/A</v>
      </c>
      <c r="P1421" t="e">
        <f t="shared" ca="1" si="197"/>
        <v>#N/A</v>
      </c>
    </row>
    <row r="1422" spans="1:16">
      <c r="A1422" t="str">
        <f t="shared" si="192"/>
        <v/>
      </c>
      <c r="B1422" t="e">
        <f t="shared" ca="1" si="193"/>
        <v>#N/A</v>
      </c>
      <c r="E1422">
        <f t="shared" ca="1" si="194"/>
        <v>0</v>
      </c>
      <c r="H1422">
        <f t="shared" ca="1" si="195"/>
        <v>0</v>
      </c>
      <c r="I1422">
        <f t="shared" ca="1" si="198"/>
        <v>0</v>
      </c>
      <c r="J1422">
        <f t="shared" ca="1" si="191"/>
        <v>0</v>
      </c>
      <c r="K1422">
        <f t="shared" ca="1" si="191"/>
        <v>0</v>
      </c>
      <c r="L1422">
        <f t="shared" ca="1" si="191"/>
        <v>0</v>
      </c>
      <c r="M1422">
        <f t="shared" ca="1" si="191"/>
        <v>0</v>
      </c>
      <c r="N1422">
        <f t="shared" ca="1" si="191"/>
        <v>0</v>
      </c>
      <c r="O1422" t="e">
        <f t="shared" ca="1" si="196"/>
        <v>#N/A</v>
      </c>
      <c r="P1422" t="e">
        <f t="shared" ca="1" si="197"/>
        <v>#N/A</v>
      </c>
    </row>
    <row r="1423" spans="1:16">
      <c r="A1423" t="str">
        <f t="shared" si="192"/>
        <v/>
      </c>
      <c r="B1423" t="e">
        <f t="shared" ca="1" si="193"/>
        <v>#N/A</v>
      </c>
      <c r="E1423">
        <f t="shared" ca="1" si="194"/>
        <v>0</v>
      </c>
      <c r="H1423">
        <f t="shared" ca="1" si="195"/>
        <v>0</v>
      </c>
      <c r="I1423">
        <f t="shared" ca="1" si="198"/>
        <v>0</v>
      </c>
      <c r="J1423">
        <f t="shared" ca="1" si="191"/>
        <v>0</v>
      </c>
      <c r="K1423">
        <f t="shared" ca="1" si="191"/>
        <v>0</v>
      </c>
      <c r="L1423">
        <f t="shared" ca="1" si="191"/>
        <v>0</v>
      </c>
      <c r="M1423">
        <f t="shared" ca="1" si="191"/>
        <v>0</v>
      </c>
      <c r="N1423">
        <f t="shared" ca="1" si="191"/>
        <v>0</v>
      </c>
      <c r="O1423" t="e">
        <f t="shared" ca="1" si="196"/>
        <v>#N/A</v>
      </c>
      <c r="P1423" t="e">
        <f t="shared" ca="1" si="197"/>
        <v>#N/A</v>
      </c>
    </row>
    <row r="1424" spans="1:16">
      <c r="A1424" t="str">
        <f t="shared" si="192"/>
        <v/>
      </c>
      <c r="B1424" t="e">
        <f t="shared" ca="1" si="193"/>
        <v>#N/A</v>
      </c>
      <c r="E1424">
        <f t="shared" ca="1" si="194"/>
        <v>0</v>
      </c>
      <c r="H1424">
        <f t="shared" ca="1" si="195"/>
        <v>0</v>
      </c>
      <c r="I1424">
        <f t="shared" ca="1" si="198"/>
        <v>0</v>
      </c>
      <c r="J1424">
        <f t="shared" ca="1" si="191"/>
        <v>0</v>
      </c>
      <c r="K1424">
        <f t="shared" ca="1" si="191"/>
        <v>0</v>
      </c>
      <c r="L1424">
        <f t="shared" ca="1" si="191"/>
        <v>0</v>
      </c>
      <c r="M1424">
        <f t="shared" ca="1" si="191"/>
        <v>0</v>
      </c>
      <c r="N1424">
        <f t="shared" ca="1" si="191"/>
        <v>0</v>
      </c>
      <c r="O1424" t="e">
        <f t="shared" ca="1" si="196"/>
        <v>#N/A</v>
      </c>
      <c r="P1424" t="e">
        <f t="shared" ca="1" si="197"/>
        <v>#N/A</v>
      </c>
    </row>
    <row r="1425" spans="1:16">
      <c r="A1425" t="str">
        <f t="shared" si="192"/>
        <v/>
      </c>
      <c r="B1425" t="e">
        <f t="shared" ca="1" si="193"/>
        <v>#N/A</v>
      </c>
      <c r="E1425">
        <f t="shared" ca="1" si="194"/>
        <v>0</v>
      </c>
      <c r="H1425">
        <f t="shared" ca="1" si="195"/>
        <v>0</v>
      </c>
      <c r="I1425">
        <f t="shared" ca="1" si="198"/>
        <v>0</v>
      </c>
      <c r="J1425">
        <f t="shared" ca="1" si="191"/>
        <v>0</v>
      </c>
      <c r="K1425">
        <f t="shared" ca="1" si="191"/>
        <v>0</v>
      </c>
      <c r="L1425">
        <f t="shared" ca="1" si="191"/>
        <v>0</v>
      </c>
      <c r="M1425">
        <f t="shared" ca="1" si="191"/>
        <v>0</v>
      </c>
      <c r="N1425">
        <f t="shared" ca="1" si="191"/>
        <v>0</v>
      </c>
      <c r="O1425" t="e">
        <f t="shared" ca="1" si="196"/>
        <v>#N/A</v>
      </c>
      <c r="P1425" t="e">
        <f t="shared" ca="1" si="197"/>
        <v>#N/A</v>
      </c>
    </row>
    <row r="1426" spans="1:16">
      <c r="A1426" t="str">
        <f t="shared" si="192"/>
        <v/>
      </c>
      <c r="B1426" t="e">
        <f t="shared" ca="1" si="193"/>
        <v>#N/A</v>
      </c>
      <c r="E1426">
        <f t="shared" ca="1" si="194"/>
        <v>0</v>
      </c>
      <c r="H1426">
        <f t="shared" ca="1" si="195"/>
        <v>0</v>
      </c>
      <c r="I1426">
        <f t="shared" ca="1" si="198"/>
        <v>0</v>
      </c>
      <c r="J1426">
        <f t="shared" ca="1" si="191"/>
        <v>0</v>
      </c>
      <c r="K1426">
        <f t="shared" ca="1" si="191"/>
        <v>0</v>
      </c>
      <c r="L1426">
        <f t="shared" ca="1" si="191"/>
        <v>0</v>
      </c>
      <c r="M1426">
        <f t="shared" ca="1" si="191"/>
        <v>0</v>
      </c>
      <c r="N1426">
        <f t="shared" ca="1" si="191"/>
        <v>0</v>
      </c>
      <c r="O1426" t="e">
        <f t="shared" ca="1" si="196"/>
        <v>#N/A</v>
      </c>
      <c r="P1426" t="e">
        <f t="shared" ca="1" si="197"/>
        <v>#N/A</v>
      </c>
    </row>
    <row r="1427" spans="1:16">
      <c r="A1427" t="str">
        <f t="shared" si="192"/>
        <v/>
      </c>
      <c r="B1427" t="e">
        <f t="shared" ca="1" si="193"/>
        <v>#N/A</v>
      </c>
      <c r="E1427">
        <f t="shared" ca="1" si="194"/>
        <v>0</v>
      </c>
      <c r="H1427">
        <f t="shared" ca="1" si="195"/>
        <v>0</v>
      </c>
      <c r="I1427">
        <f t="shared" ca="1" si="198"/>
        <v>0</v>
      </c>
      <c r="J1427">
        <f t="shared" ca="1" si="191"/>
        <v>0</v>
      </c>
      <c r="K1427">
        <f t="shared" ca="1" si="191"/>
        <v>0</v>
      </c>
      <c r="L1427">
        <f t="shared" ca="1" si="191"/>
        <v>0</v>
      </c>
      <c r="M1427">
        <f t="shared" ca="1" si="191"/>
        <v>0</v>
      </c>
      <c r="N1427">
        <f t="shared" ca="1" si="191"/>
        <v>0</v>
      </c>
      <c r="O1427" t="e">
        <f t="shared" ca="1" si="196"/>
        <v>#N/A</v>
      </c>
      <c r="P1427" t="e">
        <f t="shared" ca="1" si="197"/>
        <v>#N/A</v>
      </c>
    </row>
    <row r="1428" spans="1:16">
      <c r="A1428" t="str">
        <f t="shared" si="192"/>
        <v/>
      </c>
      <c r="B1428" t="e">
        <f t="shared" ca="1" si="193"/>
        <v>#N/A</v>
      </c>
      <c r="E1428">
        <f t="shared" ca="1" si="194"/>
        <v>0</v>
      </c>
      <c r="H1428">
        <f t="shared" ca="1" si="195"/>
        <v>0</v>
      </c>
      <c r="I1428">
        <f t="shared" ca="1" si="198"/>
        <v>0</v>
      </c>
      <c r="J1428">
        <f t="shared" ca="1" si="191"/>
        <v>0</v>
      </c>
      <c r="K1428">
        <f t="shared" ca="1" si="191"/>
        <v>0</v>
      </c>
      <c r="L1428">
        <f t="shared" ca="1" si="191"/>
        <v>0</v>
      </c>
      <c r="M1428">
        <f t="shared" ca="1" si="191"/>
        <v>0</v>
      </c>
      <c r="N1428">
        <f t="shared" ca="1" si="191"/>
        <v>0</v>
      </c>
      <c r="O1428" t="e">
        <f t="shared" ca="1" si="196"/>
        <v>#N/A</v>
      </c>
      <c r="P1428" t="e">
        <f t="shared" ca="1" si="197"/>
        <v>#N/A</v>
      </c>
    </row>
    <row r="1429" spans="1:16">
      <c r="A1429" t="str">
        <f t="shared" si="192"/>
        <v/>
      </c>
      <c r="B1429" t="e">
        <f t="shared" ca="1" si="193"/>
        <v>#N/A</v>
      </c>
      <c r="E1429">
        <f t="shared" ca="1" si="194"/>
        <v>0</v>
      </c>
      <c r="H1429">
        <f t="shared" ca="1" si="195"/>
        <v>0</v>
      </c>
      <c r="I1429">
        <f t="shared" ca="1" si="198"/>
        <v>0</v>
      </c>
      <c r="J1429">
        <f t="shared" ca="1" si="191"/>
        <v>0</v>
      </c>
      <c r="K1429">
        <f t="shared" ca="1" si="191"/>
        <v>0</v>
      </c>
      <c r="L1429">
        <f t="shared" ca="1" si="191"/>
        <v>0</v>
      </c>
      <c r="M1429">
        <f t="shared" ca="1" si="191"/>
        <v>0</v>
      </c>
      <c r="N1429">
        <f t="shared" ca="1" si="191"/>
        <v>0</v>
      </c>
      <c r="O1429" t="e">
        <f t="shared" ca="1" si="196"/>
        <v>#N/A</v>
      </c>
      <c r="P1429" t="e">
        <f t="shared" ca="1" si="197"/>
        <v>#N/A</v>
      </c>
    </row>
    <row r="1430" spans="1:16">
      <c r="A1430" t="str">
        <f t="shared" si="192"/>
        <v/>
      </c>
      <c r="B1430" t="e">
        <f t="shared" ca="1" si="193"/>
        <v>#N/A</v>
      </c>
      <c r="E1430">
        <f t="shared" ca="1" si="194"/>
        <v>0</v>
      </c>
      <c r="H1430">
        <f t="shared" ca="1" si="195"/>
        <v>0</v>
      </c>
      <c r="I1430">
        <f t="shared" ca="1" si="198"/>
        <v>0</v>
      </c>
      <c r="J1430">
        <f t="shared" ca="1" si="191"/>
        <v>0</v>
      </c>
      <c r="K1430">
        <f t="shared" ca="1" si="191"/>
        <v>0</v>
      </c>
      <c r="L1430">
        <f t="shared" ca="1" si="191"/>
        <v>0</v>
      </c>
      <c r="M1430">
        <f t="shared" ca="1" si="191"/>
        <v>0</v>
      </c>
      <c r="N1430">
        <f t="shared" ca="1" si="191"/>
        <v>0</v>
      </c>
      <c r="O1430" t="e">
        <f t="shared" ca="1" si="196"/>
        <v>#N/A</v>
      </c>
      <c r="P1430" t="e">
        <f t="shared" ca="1" si="197"/>
        <v>#N/A</v>
      </c>
    </row>
    <row r="1431" spans="1:16">
      <c r="A1431" t="str">
        <f t="shared" si="192"/>
        <v/>
      </c>
      <c r="B1431" t="e">
        <f t="shared" ca="1" si="193"/>
        <v>#N/A</v>
      </c>
      <c r="E1431">
        <f t="shared" ca="1" si="194"/>
        <v>0</v>
      </c>
      <c r="H1431">
        <f t="shared" ca="1" si="195"/>
        <v>0</v>
      </c>
      <c r="I1431">
        <f t="shared" ca="1" si="198"/>
        <v>0</v>
      </c>
      <c r="J1431">
        <f t="shared" ca="1" si="191"/>
        <v>0</v>
      </c>
      <c r="K1431">
        <f t="shared" ca="1" si="191"/>
        <v>0</v>
      </c>
      <c r="L1431">
        <f t="shared" ca="1" si="191"/>
        <v>0</v>
      </c>
      <c r="M1431">
        <f t="shared" ca="1" si="191"/>
        <v>0</v>
      </c>
      <c r="N1431">
        <f t="shared" ca="1" si="191"/>
        <v>0</v>
      </c>
      <c r="O1431" t="e">
        <f t="shared" ca="1" si="196"/>
        <v>#N/A</v>
      </c>
      <c r="P1431" t="e">
        <f t="shared" ca="1" si="197"/>
        <v>#N/A</v>
      </c>
    </row>
    <row r="1432" spans="1:16">
      <c r="A1432" t="str">
        <f t="shared" si="192"/>
        <v/>
      </c>
      <c r="B1432" t="e">
        <f t="shared" ca="1" si="193"/>
        <v>#N/A</v>
      </c>
      <c r="E1432">
        <f t="shared" ca="1" si="194"/>
        <v>0</v>
      </c>
      <c r="H1432">
        <f t="shared" ca="1" si="195"/>
        <v>0</v>
      </c>
      <c r="I1432">
        <f t="shared" ca="1" si="198"/>
        <v>0</v>
      </c>
      <c r="J1432">
        <f t="shared" ca="1" si="191"/>
        <v>0</v>
      </c>
      <c r="K1432">
        <f t="shared" ca="1" si="191"/>
        <v>0</v>
      </c>
      <c r="L1432">
        <f t="shared" ca="1" si="191"/>
        <v>0</v>
      </c>
      <c r="M1432">
        <f t="shared" ca="1" si="191"/>
        <v>0</v>
      </c>
      <c r="N1432">
        <f t="shared" ca="1" si="191"/>
        <v>0</v>
      </c>
      <c r="O1432" t="e">
        <f t="shared" ca="1" si="196"/>
        <v>#N/A</v>
      </c>
      <c r="P1432" t="e">
        <f t="shared" ca="1" si="197"/>
        <v>#N/A</v>
      </c>
    </row>
    <row r="1433" spans="1:16">
      <c r="A1433" t="str">
        <f t="shared" si="192"/>
        <v/>
      </c>
      <c r="B1433" t="e">
        <f t="shared" ca="1" si="193"/>
        <v>#N/A</v>
      </c>
      <c r="E1433">
        <f t="shared" ca="1" si="194"/>
        <v>0</v>
      </c>
      <c r="H1433">
        <f t="shared" ca="1" si="195"/>
        <v>0</v>
      </c>
      <c r="I1433">
        <f t="shared" ca="1" si="198"/>
        <v>0</v>
      </c>
      <c r="J1433">
        <f t="shared" ca="1" si="191"/>
        <v>0</v>
      </c>
      <c r="K1433">
        <f t="shared" ca="1" si="191"/>
        <v>0</v>
      </c>
      <c r="L1433">
        <f t="shared" ca="1" si="191"/>
        <v>0</v>
      </c>
      <c r="M1433">
        <f t="shared" ca="1" si="191"/>
        <v>0</v>
      </c>
      <c r="N1433">
        <f t="shared" ca="1" si="191"/>
        <v>0</v>
      </c>
      <c r="O1433" t="e">
        <f t="shared" ca="1" si="196"/>
        <v>#N/A</v>
      </c>
      <c r="P1433" t="e">
        <f t="shared" ca="1" si="197"/>
        <v>#N/A</v>
      </c>
    </row>
    <row r="1434" spans="1:16">
      <c r="A1434" t="str">
        <f t="shared" si="192"/>
        <v/>
      </c>
      <c r="B1434" t="e">
        <f t="shared" ca="1" si="193"/>
        <v>#N/A</v>
      </c>
      <c r="E1434">
        <f t="shared" ca="1" si="194"/>
        <v>0</v>
      </c>
      <c r="H1434">
        <f t="shared" ca="1" si="195"/>
        <v>0</v>
      </c>
      <c r="I1434">
        <f t="shared" ca="1" si="198"/>
        <v>0</v>
      </c>
      <c r="J1434">
        <f t="shared" ca="1" si="191"/>
        <v>0</v>
      </c>
      <c r="K1434">
        <f t="shared" ca="1" si="191"/>
        <v>0</v>
      </c>
      <c r="L1434">
        <f t="shared" ca="1" si="191"/>
        <v>0</v>
      </c>
      <c r="M1434">
        <f t="shared" ca="1" si="191"/>
        <v>0</v>
      </c>
      <c r="N1434">
        <f t="shared" ca="1" si="191"/>
        <v>0</v>
      </c>
      <c r="O1434" t="e">
        <f t="shared" ca="1" si="196"/>
        <v>#N/A</v>
      </c>
      <c r="P1434" t="e">
        <f t="shared" ca="1" si="197"/>
        <v>#N/A</v>
      </c>
    </row>
    <row r="1435" spans="1:16">
      <c r="A1435" t="str">
        <f t="shared" si="192"/>
        <v/>
      </c>
      <c r="B1435" t="e">
        <f t="shared" ca="1" si="193"/>
        <v>#N/A</v>
      </c>
      <c r="E1435">
        <f t="shared" ca="1" si="194"/>
        <v>0</v>
      </c>
      <c r="H1435">
        <f t="shared" ca="1" si="195"/>
        <v>0</v>
      </c>
      <c r="I1435">
        <f t="shared" ca="1" si="198"/>
        <v>0</v>
      </c>
      <c r="J1435">
        <f t="shared" ca="1" si="191"/>
        <v>0</v>
      </c>
      <c r="K1435">
        <f t="shared" ca="1" si="191"/>
        <v>0</v>
      </c>
      <c r="L1435">
        <f t="shared" ca="1" si="191"/>
        <v>0</v>
      </c>
      <c r="M1435">
        <f t="shared" ca="1" si="191"/>
        <v>0</v>
      </c>
      <c r="N1435">
        <f t="shared" ca="1" si="191"/>
        <v>0</v>
      </c>
      <c r="O1435" t="e">
        <f t="shared" ca="1" si="196"/>
        <v>#N/A</v>
      </c>
      <c r="P1435" t="e">
        <f t="shared" ca="1" si="197"/>
        <v>#N/A</v>
      </c>
    </row>
    <row r="1436" spans="1:16">
      <c r="A1436" t="str">
        <f t="shared" si="192"/>
        <v/>
      </c>
      <c r="B1436" t="e">
        <f t="shared" ca="1" si="193"/>
        <v>#N/A</v>
      </c>
      <c r="E1436">
        <f t="shared" ca="1" si="194"/>
        <v>0</v>
      </c>
      <c r="H1436">
        <f t="shared" ca="1" si="195"/>
        <v>0</v>
      </c>
      <c r="I1436">
        <f t="shared" ca="1" si="198"/>
        <v>0</v>
      </c>
      <c r="J1436">
        <f t="shared" ca="1" si="191"/>
        <v>0</v>
      </c>
      <c r="K1436">
        <f t="shared" ca="1" si="191"/>
        <v>0</v>
      </c>
      <c r="L1436">
        <f t="shared" ca="1" si="191"/>
        <v>0</v>
      </c>
      <c r="M1436">
        <f t="shared" ca="1" si="191"/>
        <v>0</v>
      </c>
      <c r="N1436">
        <f t="shared" ca="1" si="191"/>
        <v>0</v>
      </c>
      <c r="O1436" t="e">
        <f t="shared" ca="1" si="196"/>
        <v>#N/A</v>
      </c>
      <c r="P1436" t="e">
        <f t="shared" ca="1" si="197"/>
        <v>#N/A</v>
      </c>
    </row>
    <row r="1437" spans="1:16">
      <c r="A1437" t="str">
        <f t="shared" si="192"/>
        <v/>
      </c>
      <c r="B1437" t="e">
        <f t="shared" ca="1" si="193"/>
        <v>#N/A</v>
      </c>
      <c r="E1437">
        <f t="shared" ca="1" si="194"/>
        <v>0</v>
      </c>
      <c r="H1437">
        <f t="shared" ca="1" si="195"/>
        <v>0</v>
      </c>
      <c r="I1437">
        <f t="shared" ca="1" si="198"/>
        <v>0</v>
      </c>
      <c r="J1437">
        <f t="shared" ca="1" si="191"/>
        <v>0</v>
      </c>
      <c r="K1437">
        <f t="shared" ca="1" si="191"/>
        <v>0</v>
      </c>
      <c r="L1437">
        <f t="shared" ca="1" si="191"/>
        <v>0</v>
      </c>
      <c r="M1437">
        <f t="shared" ca="1" si="191"/>
        <v>0</v>
      </c>
      <c r="N1437">
        <f t="shared" ca="1" si="191"/>
        <v>0</v>
      </c>
      <c r="O1437" t="e">
        <f t="shared" ca="1" si="196"/>
        <v>#N/A</v>
      </c>
      <c r="P1437" t="e">
        <f t="shared" ca="1" si="197"/>
        <v>#N/A</v>
      </c>
    </row>
    <row r="1438" spans="1:16">
      <c r="A1438" t="str">
        <f t="shared" si="192"/>
        <v/>
      </c>
      <c r="B1438" t="e">
        <f t="shared" ca="1" si="193"/>
        <v>#N/A</v>
      </c>
      <c r="E1438">
        <f t="shared" ca="1" si="194"/>
        <v>0</v>
      </c>
      <c r="H1438">
        <f t="shared" ca="1" si="195"/>
        <v>0</v>
      </c>
      <c r="I1438">
        <f t="shared" ca="1" si="198"/>
        <v>0</v>
      </c>
      <c r="J1438">
        <f t="shared" ca="1" si="191"/>
        <v>0</v>
      </c>
      <c r="K1438">
        <f t="shared" ca="1" si="191"/>
        <v>0</v>
      </c>
      <c r="L1438">
        <f t="shared" ca="1" si="191"/>
        <v>0</v>
      </c>
      <c r="M1438">
        <f t="shared" ca="1" si="191"/>
        <v>0</v>
      </c>
      <c r="N1438">
        <f t="shared" ca="1" si="191"/>
        <v>0</v>
      </c>
      <c r="O1438" t="e">
        <f t="shared" ca="1" si="196"/>
        <v>#N/A</v>
      </c>
      <c r="P1438" t="e">
        <f t="shared" ca="1" si="197"/>
        <v>#N/A</v>
      </c>
    </row>
    <row r="1439" spans="1:16">
      <c r="A1439" t="str">
        <f t="shared" si="192"/>
        <v/>
      </c>
      <c r="B1439" t="e">
        <f t="shared" ca="1" si="193"/>
        <v>#N/A</v>
      </c>
      <c r="E1439">
        <f t="shared" ca="1" si="194"/>
        <v>0</v>
      </c>
      <c r="H1439">
        <f t="shared" ca="1" si="195"/>
        <v>0</v>
      </c>
      <c r="I1439">
        <f t="shared" ca="1" si="198"/>
        <v>0</v>
      </c>
      <c r="J1439">
        <f t="shared" ca="1" si="191"/>
        <v>0</v>
      </c>
      <c r="K1439">
        <f t="shared" ca="1" si="191"/>
        <v>0</v>
      </c>
      <c r="L1439">
        <f t="shared" ca="1" si="191"/>
        <v>0</v>
      </c>
      <c r="M1439">
        <f t="shared" ca="1" si="191"/>
        <v>0</v>
      </c>
      <c r="N1439">
        <f t="shared" ca="1" si="191"/>
        <v>0</v>
      </c>
      <c r="O1439" t="e">
        <f t="shared" ca="1" si="196"/>
        <v>#N/A</v>
      </c>
      <c r="P1439" t="e">
        <f t="shared" ca="1" si="197"/>
        <v>#N/A</v>
      </c>
    </row>
    <row r="1440" spans="1:16">
      <c r="A1440" t="str">
        <f t="shared" si="192"/>
        <v/>
      </c>
      <c r="B1440" t="e">
        <f t="shared" ca="1" si="193"/>
        <v>#N/A</v>
      </c>
      <c r="E1440">
        <f t="shared" ca="1" si="194"/>
        <v>0</v>
      </c>
      <c r="H1440">
        <f t="shared" ca="1" si="195"/>
        <v>0</v>
      </c>
      <c r="I1440">
        <f t="shared" ca="1" si="198"/>
        <v>0</v>
      </c>
      <c r="J1440">
        <f t="shared" ca="1" si="191"/>
        <v>0</v>
      </c>
      <c r="K1440">
        <f t="shared" ca="1" si="191"/>
        <v>0</v>
      </c>
      <c r="L1440">
        <f t="shared" ca="1" si="191"/>
        <v>0</v>
      </c>
      <c r="M1440">
        <f t="shared" ca="1" si="191"/>
        <v>0</v>
      </c>
      <c r="N1440">
        <f t="shared" ca="1" si="191"/>
        <v>0</v>
      </c>
      <c r="O1440" t="e">
        <f t="shared" ca="1" si="196"/>
        <v>#N/A</v>
      </c>
      <c r="P1440" t="e">
        <f t="shared" ca="1" si="197"/>
        <v>#N/A</v>
      </c>
    </row>
    <row r="1441" spans="1:16">
      <c r="A1441" t="str">
        <f t="shared" si="192"/>
        <v/>
      </c>
      <c r="B1441" t="e">
        <f t="shared" ca="1" si="193"/>
        <v>#N/A</v>
      </c>
      <c r="E1441">
        <f t="shared" ca="1" si="194"/>
        <v>0</v>
      </c>
      <c r="H1441">
        <f t="shared" ca="1" si="195"/>
        <v>0</v>
      </c>
      <c r="I1441">
        <f t="shared" ca="1" si="198"/>
        <v>0</v>
      </c>
      <c r="J1441">
        <f t="shared" ca="1" si="191"/>
        <v>0</v>
      </c>
      <c r="K1441">
        <f t="shared" ca="1" si="191"/>
        <v>0</v>
      </c>
      <c r="L1441">
        <f t="shared" ca="1" si="191"/>
        <v>0</v>
      </c>
      <c r="M1441">
        <f t="shared" ca="1" si="191"/>
        <v>0</v>
      </c>
      <c r="N1441">
        <f t="shared" ca="1" si="191"/>
        <v>0</v>
      </c>
      <c r="O1441" t="e">
        <f t="shared" ca="1" si="196"/>
        <v>#N/A</v>
      </c>
      <c r="P1441" t="e">
        <f t="shared" ca="1" si="197"/>
        <v>#N/A</v>
      </c>
    </row>
    <row r="1442" spans="1:16">
      <c r="A1442" t="str">
        <f t="shared" si="192"/>
        <v/>
      </c>
      <c r="B1442" t="e">
        <f t="shared" ca="1" si="193"/>
        <v>#N/A</v>
      </c>
      <c r="E1442">
        <f t="shared" ca="1" si="194"/>
        <v>0</v>
      </c>
      <c r="H1442">
        <f t="shared" ca="1" si="195"/>
        <v>0</v>
      </c>
      <c r="I1442">
        <f t="shared" ca="1" si="198"/>
        <v>0</v>
      </c>
      <c r="J1442">
        <f t="shared" ca="1" si="191"/>
        <v>0</v>
      </c>
      <c r="K1442">
        <f t="shared" ca="1" si="191"/>
        <v>0</v>
      </c>
      <c r="L1442">
        <f t="shared" ca="1" si="191"/>
        <v>0</v>
      </c>
      <c r="M1442">
        <f t="shared" ca="1" si="191"/>
        <v>0</v>
      </c>
      <c r="N1442">
        <f t="shared" ca="1" si="191"/>
        <v>0</v>
      </c>
      <c r="O1442" t="e">
        <f t="shared" ca="1" si="196"/>
        <v>#N/A</v>
      </c>
      <c r="P1442" t="e">
        <f t="shared" ca="1" si="197"/>
        <v>#N/A</v>
      </c>
    </row>
    <row r="1443" spans="1:16">
      <c r="A1443" t="str">
        <f t="shared" si="192"/>
        <v/>
      </c>
      <c r="B1443" t="e">
        <f t="shared" ca="1" si="193"/>
        <v>#N/A</v>
      </c>
      <c r="E1443">
        <f t="shared" ca="1" si="194"/>
        <v>0</v>
      </c>
      <c r="H1443">
        <f t="shared" ca="1" si="195"/>
        <v>0</v>
      </c>
      <c r="I1443">
        <f t="shared" ca="1" si="198"/>
        <v>0</v>
      </c>
      <c r="J1443">
        <f t="shared" ca="1" si="191"/>
        <v>0</v>
      </c>
      <c r="K1443">
        <f t="shared" ca="1" si="191"/>
        <v>0</v>
      </c>
      <c r="L1443">
        <f t="shared" ca="1" si="191"/>
        <v>0</v>
      </c>
      <c r="M1443">
        <f t="shared" ca="1" si="191"/>
        <v>0</v>
      </c>
      <c r="N1443">
        <f t="shared" ca="1" si="191"/>
        <v>0</v>
      </c>
      <c r="O1443" t="e">
        <f t="shared" ca="1" si="196"/>
        <v>#N/A</v>
      </c>
      <c r="P1443" t="e">
        <f t="shared" ca="1" si="197"/>
        <v>#N/A</v>
      </c>
    </row>
    <row r="1444" spans="1:16">
      <c r="A1444" t="str">
        <f t="shared" si="192"/>
        <v/>
      </c>
      <c r="B1444" t="e">
        <f t="shared" ca="1" si="193"/>
        <v>#N/A</v>
      </c>
      <c r="E1444">
        <f t="shared" ca="1" si="194"/>
        <v>0</v>
      </c>
      <c r="H1444">
        <f t="shared" ca="1" si="195"/>
        <v>0</v>
      </c>
      <c r="I1444">
        <f t="shared" ca="1" si="198"/>
        <v>0</v>
      </c>
      <c r="J1444">
        <f t="shared" ca="1" si="191"/>
        <v>0</v>
      </c>
      <c r="K1444">
        <f t="shared" ca="1" si="191"/>
        <v>0</v>
      </c>
      <c r="L1444">
        <f t="shared" ca="1" si="191"/>
        <v>0</v>
      </c>
      <c r="M1444">
        <f t="shared" ca="1" si="191"/>
        <v>0</v>
      </c>
      <c r="N1444">
        <f t="shared" ca="1" si="191"/>
        <v>0</v>
      </c>
      <c r="O1444" t="e">
        <f t="shared" ca="1" si="196"/>
        <v>#N/A</v>
      </c>
      <c r="P1444" t="e">
        <f t="shared" ca="1" si="197"/>
        <v>#N/A</v>
      </c>
    </row>
    <row r="1445" spans="1:16">
      <c r="A1445" t="str">
        <f t="shared" si="192"/>
        <v/>
      </c>
      <c r="B1445" t="e">
        <f t="shared" ca="1" si="193"/>
        <v>#N/A</v>
      </c>
      <c r="E1445">
        <f t="shared" ca="1" si="194"/>
        <v>0</v>
      </c>
      <c r="H1445">
        <f t="shared" ca="1" si="195"/>
        <v>0</v>
      </c>
      <c r="I1445">
        <f t="shared" ca="1" si="198"/>
        <v>0</v>
      </c>
      <c r="J1445">
        <f t="shared" ca="1" si="191"/>
        <v>0</v>
      </c>
      <c r="K1445">
        <f t="shared" ca="1" si="191"/>
        <v>0</v>
      </c>
      <c r="L1445">
        <f t="shared" ca="1" si="191"/>
        <v>0</v>
      </c>
      <c r="M1445">
        <f t="shared" ca="1" si="191"/>
        <v>0</v>
      </c>
      <c r="N1445">
        <f t="shared" ca="1" si="191"/>
        <v>0</v>
      </c>
      <c r="O1445" t="e">
        <f t="shared" ca="1" si="196"/>
        <v>#N/A</v>
      </c>
      <c r="P1445" t="e">
        <f t="shared" ca="1" si="197"/>
        <v>#N/A</v>
      </c>
    </row>
    <row r="1446" spans="1:16">
      <c r="A1446" t="str">
        <f t="shared" si="192"/>
        <v/>
      </c>
      <c r="B1446" t="e">
        <f t="shared" ca="1" si="193"/>
        <v>#N/A</v>
      </c>
      <c r="E1446">
        <f t="shared" ca="1" si="194"/>
        <v>0</v>
      </c>
      <c r="H1446">
        <f t="shared" ca="1" si="195"/>
        <v>0</v>
      </c>
      <c r="I1446">
        <f t="shared" ca="1" si="198"/>
        <v>0</v>
      </c>
      <c r="J1446">
        <f t="shared" ca="1" si="191"/>
        <v>0</v>
      </c>
      <c r="K1446">
        <f t="shared" ca="1" si="191"/>
        <v>0</v>
      </c>
      <c r="L1446">
        <f t="shared" ca="1" si="191"/>
        <v>0</v>
      </c>
      <c r="M1446">
        <f t="shared" ca="1" si="191"/>
        <v>0</v>
      </c>
      <c r="N1446">
        <f t="shared" ca="1" si="191"/>
        <v>0</v>
      </c>
      <c r="O1446" t="e">
        <f t="shared" ca="1" si="196"/>
        <v>#N/A</v>
      </c>
      <c r="P1446" t="e">
        <f t="shared" ca="1" si="197"/>
        <v>#N/A</v>
      </c>
    </row>
    <row r="1447" spans="1:16">
      <c r="A1447" t="str">
        <f t="shared" si="192"/>
        <v/>
      </c>
      <c r="B1447" t="e">
        <f t="shared" ca="1" si="193"/>
        <v>#N/A</v>
      </c>
      <c r="E1447">
        <f t="shared" ca="1" si="194"/>
        <v>0</v>
      </c>
      <c r="H1447">
        <f t="shared" ca="1" si="195"/>
        <v>0</v>
      </c>
      <c r="I1447">
        <f t="shared" ca="1" si="198"/>
        <v>0</v>
      </c>
      <c r="J1447">
        <f t="shared" ca="1" si="191"/>
        <v>0</v>
      </c>
      <c r="K1447">
        <f t="shared" ca="1" si="191"/>
        <v>0</v>
      </c>
      <c r="L1447">
        <f t="shared" ca="1" si="191"/>
        <v>0</v>
      </c>
      <c r="M1447">
        <f t="shared" ca="1" si="191"/>
        <v>0</v>
      </c>
      <c r="N1447">
        <f t="shared" ca="1" si="191"/>
        <v>0</v>
      </c>
      <c r="O1447" t="e">
        <f t="shared" ca="1" si="196"/>
        <v>#N/A</v>
      </c>
      <c r="P1447" t="e">
        <f t="shared" ca="1" si="197"/>
        <v>#N/A</v>
      </c>
    </row>
    <row r="1448" spans="1:16">
      <c r="A1448" t="str">
        <f t="shared" si="192"/>
        <v/>
      </c>
      <c r="B1448" t="e">
        <f t="shared" ca="1" si="193"/>
        <v>#N/A</v>
      </c>
      <c r="E1448">
        <f t="shared" ca="1" si="194"/>
        <v>0</v>
      </c>
      <c r="H1448">
        <f t="shared" ca="1" si="195"/>
        <v>0</v>
      </c>
      <c r="I1448">
        <f t="shared" ca="1" si="198"/>
        <v>0</v>
      </c>
      <c r="J1448">
        <f t="shared" ca="1" si="191"/>
        <v>0</v>
      </c>
      <c r="K1448">
        <f t="shared" ca="1" si="191"/>
        <v>0</v>
      </c>
      <c r="L1448">
        <f t="shared" ca="1" si="191"/>
        <v>0</v>
      </c>
      <c r="M1448">
        <f t="shared" ca="1" si="191"/>
        <v>0</v>
      </c>
      <c r="N1448">
        <f t="shared" ca="1" si="191"/>
        <v>0</v>
      </c>
      <c r="O1448" t="e">
        <f t="shared" ca="1" si="196"/>
        <v>#N/A</v>
      </c>
      <c r="P1448" t="e">
        <f t="shared" ca="1" si="197"/>
        <v>#N/A</v>
      </c>
    </row>
    <row r="1449" spans="1:16">
      <c r="A1449" t="str">
        <f t="shared" si="192"/>
        <v/>
      </c>
      <c r="B1449" t="e">
        <f t="shared" ca="1" si="193"/>
        <v>#N/A</v>
      </c>
      <c r="E1449">
        <f t="shared" ca="1" si="194"/>
        <v>0</v>
      </c>
      <c r="H1449">
        <f t="shared" ca="1" si="195"/>
        <v>0</v>
      </c>
      <c r="I1449">
        <f t="shared" ca="1" si="198"/>
        <v>0</v>
      </c>
      <c r="J1449">
        <f t="shared" ca="1" si="191"/>
        <v>0</v>
      </c>
      <c r="K1449">
        <f t="shared" ca="1" si="191"/>
        <v>0</v>
      </c>
      <c r="L1449">
        <f t="shared" ca="1" si="191"/>
        <v>0</v>
      </c>
      <c r="M1449">
        <f t="shared" ca="1" si="191"/>
        <v>0</v>
      </c>
      <c r="N1449">
        <f t="shared" ca="1" si="191"/>
        <v>0</v>
      </c>
      <c r="O1449" t="e">
        <f t="shared" ca="1" si="196"/>
        <v>#N/A</v>
      </c>
      <c r="P1449" t="e">
        <f t="shared" ca="1" si="197"/>
        <v>#N/A</v>
      </c>
    </row>
    <row r="1450" spans="1:16">
      <c r="A1450" t="str">
        <f t="shared" si="192"/>
        <v/>
      </c>
      <c r="B1450" t="e">
        <f t="shared" ca="1" si="193"/>
        <v>#N/A</v>
      </c>
      <c r="E1450">
        <f t="shared" ca="1" si="194"/>
        <v>0</v>
      </c>
      <c r="H1450">
        <f t="shared" ca="1" si="195"/>
        <v>0</v>
      </c>
      <c r="I1450">
        <f t="shared" ca="1" si="198"/>
        <v>0</v>
      </c>
      <c r="J1450">
        <f t="shared" ca="1" si="191"/>
        <v>0</v>
      </c>
      <c r="K1450">
        <f t="shared" ca="1" si="191"/>
        <v>0</v>
      </c>
      <c r="L1450">
        <f t="shared" ca="1" si="191"/>
        <v>0</v>
      </c>
      <c r="M1450">
        <f t="shared" ca="1" si="191"/>
        <v>0</v>
      </c>
      <c r="N1450">
        <f t="shared" ca="1" si="191"/>
        <v>0</v>
      </c>
      <c r="O1450" t="e">
        <f t="shared" ca="1" si="196"/>
        <v>#N/A</v>
      </c>
      <c r="P1450" t="e">
        <f t="shared" ca="1" si="197"/>
        <v>#N/A</v>
      </c>
    </row>
    <row r="1451" spans="1:16">
      <c r="A1451" t="str">
        <f t="shared" si="192"/>
        <v/>
      </c>
      <c r="B1451" t="e">
        <f t="shared" ca="1" si="193"/>
        <v>#N/A</v>
      </c>
      <c r="E1451">
        <f t="shared" ca="1" si="194"/>
        <v>0</v>
      </c>
      <c r="H1451">
        <f t="shared" ca="1" si="195"/>
        <v>0</v>
      </c>
      <c r="I1451">
        <f t="shared" ca="1" si="198"/>
        <v>0</v>
      </c>
      <c r="J1451">
        <f t="shared" ca="1" si="191"/>
        <v>0</v>
      </c>
      <c r="K1451">
        <f t="shared" ca="1" si="191"/>
        <v>0</v>
      </c>
      <c r="L1451">
        <f t="shared" ca="1" si="191"/>
        <v>0</v>
      </c>
      <c r="M1451">
        <f t="shared" ca="1" si="191"/>
        <v>0</v>
      </c>
      <c r="N1451">
        <f t="shared" ca="1" si="191"/>
        <v>0</v>
      </c>
      <c r="O1451" t="e">
        <f t="shared" ca="1" si="196"/>
        <v>#N/A</v>
      </c>
      <c r="P1451" t="e">
        <f t="shared" ca="1" si="197"/>
        <v>#N/A</v>
      </c>
    </row>
    <row r="1452" spans="1:16">
      <c r="A1452" t="str">
        <f t="shared" si="192"/>
        <v/>
      </c>
      <c r="B1452" t="e">
        <f t="shared" ca="1" si="193"/>
        <v>#N/A</v>
      </c>
      <c r="E1452">
        <f t="shared" ca="1" si="194"/>
        <v>0</v>
      </c>
      <c r="H1452">
        <f t="shared" ca="1" si="195"/>
        <v>0</v>
      </c>
      <c r="I1452">
        <f t="shared" ca="1" si="198"/>
        <v>0</v>
      </c>
      <c r="J1452">
        <f t="shared" ref="J1452:N1502" ca="1" si="199">IF(IFERROR(VLOOKUP($C1452,INDIRECT(J$14&amp;"D:D"),1,FALSE),0)&lt;&gt;0,J$14,0)</f>
        <v>0</v>
      </c>
      <c r="K1452">
        <f t="shared" ca="1" si="199"/>
        <v>0</v>
      </c>
      <c r="L1452">
        <f t="shared" ca="1" si="199"/>
        <v>0</v>
      </c>
      <c r="M1452">
        <f t="shared" ca="1" si="199"/>
        <v>0</v>
      </c>
      <c r="N1452">
        <f t="shared" ca="1" si="199"/>
        <v>0</v>
      </c>
      <c r="O1452" t="e">
        <f t="shared" ca="1" si="196"/>
        <v>#N/A</v>
      </c>
      <c r="P1452" t="e">
        <f t="shared" ca="1" si="197"/>
        <v>#N/A</v>
      </c>
    </row>
    <row r="1453" spans="1:16">
      <c r="A1453" t="str">
        <f t="shared" si="192"/>
        <v/>
      </c>
      <c r="B1453" t="e">
        <f t="shared" ca="1" si="193"/>
        <v>#N/A</v>
      </c>
      <c r="E1453">
        <f t="shared" ca="1" si="194"/>
        <v>0</v>
      </c>
      <c r="H1453">
        <f t="shared" ca="1" si="195"/>
        <v>0</v>
      </c>
      <c r="I1453">
        <f t="shared" ca="1" si="198"/>
        <v>0</v>
      </c>
      <c r="J1453">
        <f t="shared" ca="1" si="199"/>
        <v>0</v>
      </c>
      <c r="K1453">
        <f t="shared" ca="1" si="199"/>
        <v>0</v>
      </c>
      <c r="L1453">
        <f t="shared" ca="1" si="199"/>
        <v>0</v>
      </c>
      <c r="M1453">
        <f t="shared" ca="1" si="199"/>
        <v>0</v>
      </c>
      <c r="N1453">
        <f t="shared" ca="1" si="199"/>
        <v>0</v>
      </c>
      <c r="O1453" t="e">
        <f t="shared" ca="1" si="196"/>
        <v>#N/A</v>
      </c>
      <c r="P1453" t="e">
        <f t="shared" ca="1" si="197"/>
        <v>#N/A</v>
      </c>
    </row>
    <row r="1454" spans="1:16">
      <c r="A1454" t="str">
        <f t="shared" si="192"/>
        <v/>
      </c>
      <c r="B1454" t="e">
        <f t="shared" ca="1" si="193"/>
        <v>#N/A</v>
      </c>
      <c r="E1454">
        <f t="shared" ca="1" si="194"/>
        <v>0</v>
      </c>
      <c r="H1454">
        <f t="shared" ca="1" si="195"/>
        <v>0</v>
      </c>
      <c r="I1454">
        <f t="shared" ca="1" si="198"/>
        <v>0</v>
      </c>
      <c r="J1454">
        <f t="shared" ca="1" si="199"/>
        <v>0</v>
      </c>
      <c r="K1454">
        <f t="shared" ca="1" si="199"/>
        <v>0</v>
      </c>
      <c r="L1454">
        <f t="shared" ca="1" si="199"/>
        <v>0</v>
      </c>
      <c r="M1454">
        <f t="shared" ca="1" si="199"/>
        <v>0</v>
      </c>
      <c r="N1454">
        <f t="shared" ca="1" si="199"/>
        <v>0</v>
      </c>
      <c r="O1454" t="e">
        <f t="shared" ca="1" si="196"/>
        <v>#N/A</v>
      </c>
      <c r="P1454" t="e">
        <f t="shared" ca="1" si="197"/>
        <v>#N/A</v>
      </c>
    </row>
    <row r="1455" spans="1:16">
      <c r="A1455" t="str">
        <f t="shared" si="192"/>
        <v/>
      </c>
      <c r="B1455" t="e">
        <f t="shared" ca="1" si="193"/>
        <v>#N/A</v>
      </c>
      <c r="E1455">
        <f t="shared" ca="1" si="194"/>
        <v>0</v>
      </c>
      <c r="H1455">
        <f t="shared" ca="1" si="195"/>
        <v>0</v>
      </c>
      <c r="I1455">
        <f t="shared" ca="1" si="198"/>
        <v>0</v>
      </c>
      <c r="J1455">
        <f t="shared" ca="1" si="199"/>
        <v>0</v>
      </c>
      <c r="K1455">
        <f t="shared" ca="1" si="199"/>
        <v>0</v>
      </c>
      <c r="L1455">
        <f t="shared" ca="1" si="199"/>
        <v>0</v>
      </c>
      <c r="M1455">
        <f t="shared" ca="1" si="199"/>
        <v>0</v>
      </c>
      <c r="N1455">
        <f t="shared" ca="1" si="199"/>
        <v>0</v>
      </c>
      <c r="O1455" t="e">
        <f t="shared" ca="1" si="196"/>
        <v>#N/A</v>
      </c>
      <c r="P1455" t="e">
        <f t="shared" ca="1" si="197"/>
        <v>#N/A</v>
      </c>
    </row>
    <row r="1456" spans="1:16">
      <c r="A1456" t="str">
        <f t="shared" si="192"/>
        <v/>
      </c>
      <c r="B1456" t="e">
        <f t="shared" ca="1" si="193"/>
        <v>#N/A</v>
      </c>
      <c r="E1456">
        <f t="shared" ca="1" si="194"/>
        <v>0</v>
      </c>
      <c r="H1456">
        <f t="shared" ca="1" si="195"/>
        <v>0</v>
      </c>
      <c r="I1456">
        <f t="shared" ca="1" si="198"/>
        <v>0</v>
      </c>
      <c r="J1456">
        <f t="shared" ca="1" si="199"/>
        <v>0</v>
      </c>
      <c r="K1456">
        <f t="shared" ca="1" si="199"/>
        <v>0</v>
      </c>
      <c r="L1456">
        <f t="shared" ca="1" si="199"/>
        <v>0</v>
      </c>
      <c r="M1456">
        <f t="shared" ca="1" si="199"/>
        <v>0</v>
      </c>
      <c r="N1456">
        <f t="shared" ca="1" si="199"/>
        <v>0</v>
      </c>
      <c r="O1456" t="e">
        <f t="shared" ca="1" si="196"/>
        <v>#N/A</v>
      </c>
      <c r="P1456" t="e">
        <f t="shared" ca="1" si="197"/>
        <v>#N/A</v>
      </c>
    </row>
    <row r="1457" spans="1:16">
      <c r="A1457" t="str">
        <f t="shared" si="192"/>
        <v/>
      </c>
      <c r="B1457" t="e">
        <f t="shared" ca="1" si="193"/>
        <v>#N/A</v>
      </c>
      <c r="E1457">
        <f t="shared" ca="1" si="194"/>
        <v>0</v>
      </c>
      <c r="H1457">
        <f t="shared" ca="1" si="195"/>
        <v>0</v>
      </c>
      <c r="I1457">
        <f t="shared" ca="1" si="198"/>
        <v>0</v>
      </c>
      <c r="J1457">
        <f t="shared" ca="1" si="199"/>
        <v>0</v>
      </c>
      <c r="K1457">
        <f t="shared" ca="1" si="199"/>
        <v>0</v>
      </c>
      <c r="L1457">
        <f t="shared" ca="1" si="199"/>
        <v>0</v>
      </c>
      <c r="M1457">
        <f t="shared" ca="1" si="199"/>
        <v>0</v>
      </c>
      <c r="N1457">
        <f t="shared" ca="1" si="199"/>
        <v>0</v>
      </c>
      <c r="O1457" t="e">
        <f t="shared" ca="1" si="196"/>
        <v>#N/A</v>
      </c>
      <c r="P1457" t="e">
        <f t="shared" ca="1" si="197"/>
        <v>#N/A</v>
      </c>
    </row>
    <row r="1458" spans="1:16">
      <c r="A1458" t="str">
        <f t="shared" si="192"/>
        <v/>
      </c>
      <c r="B1458" t="e">
        <f t="shared" ca="1" si="193"/>
        <v>#N/A</v>
      </c>
      <c r="E1458">
        <f t="shared" ca="1" si="194"/>
        <v>0</v>
      </c>
      <c r="H1458">
        <f t="shared" ca="1" si="195"/>
        <v>0</v>
      </c>
      <c r="I1458">
        <f t="shared" ca="1" si="198"/>
        <v>0</v>
      </c>
      <c r="J1458">
        <f t="shared" ca="1" si="199"/>
        <v>0</v>
      </c>
      <c r="K1458">
        <f t="shared" ca="1" si="199"/>
        <v>0</v>
      </c>
      <c r="L1458">
        <f t="shared" ca="1" si="199"/>
        <v>0</v>
      </c>
      <c r="M1458">
        <f t="shared" ca="1" si="199"/>
        <v>0</v>
      </c>
      <c r="N1458">
        <f t="shared" ca="1" si="199"/>
        <v>0</v>
      </c>
      <c r="O1458" t="e">
        <f t="shared" ca="1" si="196"/>
        <v>#N/A</v>
      </c>
      <c r="P1458" t="e">
        <f t="shared" ca="1" si="197"/>
        <v>#N/A</v>
      </c>
    </row>
    <row r="1459" spans="1:16">
      <c r="A1459" t="str">
        <f t="shared" si="192"/>
        <v/>
      </c>
      <c r="B1459" t="e">
        <f t="shared" ca="1" si="193"/>
        <v>#N/A</v>
      </c>
      <c r="E1459">
        <f t="shared" ca="1" si="194"/>
        <v>0</v>
      </c>
      <c r="H1459">
        <f t="shared" ca="1" si="195"/>
        <v>0</v>
      </c>
      <c r="I1459">
        <f t="shared" ca="1" si="198"/>
        <v>0</v>
      </c>
      <c r="J1459">
        <f t="shared" ca="1" si="199"/>
        <v>0</v>
      </c>
      <c r="K1459">
        <f t="shared" ca="1" si="199"/>
        <v>0</v>
      </c>
      <c r="L1459">
        <f t="shared" ca="1" si="199"/>
        <v>0</v>
      </c>
      <c r="M1459">
        <f t="shared" ca="1" si="199"/>
        <v>0</v>
      </c>
      <c r="N1459">
        <f t="shared" ca="1" si="199"/>
        <v>0</v>
      </c>
      <c r="O1459" t="e">
        <f t="shared" ca="1" si="196"/>
        <v>#N/A</v>
      </c>
      <c r="P1459" t="e">
        <f t="shared" ca="1" si="197"/>
        <v>#N/A</v>
      </c>
    </row>
    <row r="1460" spans="1:16">
      <c r="A1460" t="str">
        <f t="shared" si="192"/>
        <v/>
      </c>
      <c r="B1460" t="e">
        <f t="shared" ca="1" si="193"/>
        <v>#N/A</v>
      </c>
      <c r="E1460">
        <f t="shared" ca="1" si="194"/>
        <v>0</v>
      </c>
      <c r="H1460">
        <f t="shared" ca="1" si="195"/>
        <v>0</v>
      </c>
      <c r="I1460">
        <f t="shared" ca="1" si="198"/>
        <v>0</v>
      </c>
      <c r="J1460">
        <f t="shared" ca="1" si="199"/>
        <v>0</v>
      </c>
      <c r="K1460">
        <f t="shared" ca="1" si="199"/>
        <v>0</v>
      </c>
      <c r="L1460">
        <f t="shared" ca="1" si="199"/>
        <v>0</v>
      </c>
      <c r="M1460">
        <f t="shared" ca="1" si="199"/>
        <v>0</v>
      </c>
      <c r="N1460">
        <f t="shared" ca="1" si="199"/>
        <v>0</v>
      </c>
      <c r="O1460" t="e">
        <f t="shared" ca="1" si="196"/>
        <v>#N/A</v>
      </c>
      <c r="P1460" t="e">
        <f t="shared" ca="1" si="197"/>
        <v>#N/A</v>
      </c>
    </row>
    <row r="1461" spans="1:16">
      <c r="A1461" t="str">
        <f t="shared" si="192"/>
        <v/>
      </c>
      <c r="B1461" t="e">
        <f t="shared" ca="1" si="193"/>
        <v>#N/A</v>
      </c>
      <c r="E1461">
        <f t="shared" ca="1" si="194"/>
        <v>0</v>
      </c>
      <c r="H1461">
        <f t="shared" ca="1" si="195"/>
        <v>0</v>
      </c>
      <c r="I1461">
        <f t="shared" ca="1" si="198"/>
        <v>0</v>
      </c>
      <c r="J1461">
        <f t="shared" ca="1" si="199"/>
        <v>0</v>
      </c>
      <c r="K1461">
        <f t="shared" ca="1" si="199"/>
        <v>0</v>
      </c>
      <c r="L1461">
        <f t="shared" ca="1" si="199"/>
        <v>0</v>
      </c>
      <c r="M1461">
        <f t="shared" ca="1" si="199"/>
        <v>0</v>
      </c>
      <c r="N1461">
        <f t="shared" ca="1" si="199"/>
        <v>0</v>
      </c>
      <c r="O1461" t="e">
        <f t="shared" ca="1" si="196"/>
        <v>#N/A</v>
      </c>
      <c r="P1461" t="e">
        <f t="shared" ca="1" si="197"/>
        <v>#N/A</v>
      </c>
    </row>
    <row r="1462" spans="1:16">
      <c r="A1462" t="str">
        <f t="shared" si="192"/>
        <v/>
      </c>
      <c r="B1462" t="e">
        <f t="shared" ca="1" si="193"/>
        <v>#N/A</v>
      </c>
      <c r="E1462">
        <f t="shared" ca="1" si="194"/>
        <v>0</v>
      </c>
      <c r="H1462">
        <f t="shared" ca="1" si="195"/>
        <v>0</v>
      </c>
      <c r="I1462">
        <f t="shared" ca="1" si="198"/>
        <v>0</v>
      </c>
      <c r="J1462">
        <f t="shared" ca="1" si="199"/>
        <v>0</v>
      </c>
      <c r="K1462">
        <f t="shared" ca="1" si="199"/>
        <v>0</v>
      </c>
      <c r="L1462">
        <f t="shared" ca="1" si="199"/>
        <v>0</v>
      </c>
      <c r="M1462">
        <f t="shared" ca="1" si="199"/>
        <v>0</v>
      </c>
      <c r="N1462">
        <f t="shared" ca="1" si="199"/>
        <v>0</v>
      </c>
      <c r="O1462" t="e">
        <f t="shared" ca="1" si="196"/>
        <v>#N/A</v>
      </c>
      <c r="P1462" t="e">
        <f t="shared" ca="1" si="197"/>
        <v>#N/A</v>
      </c>
    </row>
    <row r="1463" spans="1:16">
      <c r="A1463" t="str">
        <f t="shared" si="192"/>
        <v/>
      </c>
      <c r="B1463" t="e">
        <f t="shared" ca="1" si="193"/>
        <v>#N/A</v>
      </c>
      <c r="E1463">
        <f t="shared" ca="1" si="194"/>
        <v>0</v>
      </c>
      <c r="H1463">
        <f t="shared" ca="1" si="195"/>
        <v>0</v>
      </c>
      <c r="I1463">
        <f t="shared" ca="1" si="198"/>
        <v>0</v>
      </c>
      <c r="J1463">
        <f t="shared" ca="1" si="199"/>
        <v>0</v>
      </c>
      <c r="K1463">
        <f t="shared" ca="1" si="199"/>
        <v>0</v>
      </c>
      <c r="L1463">
        <f t="shared" ca="1" si="199"/>
        <v>0</v>
      </c>
      <c r="M1463">
        <f t="shared" ca="1" si="199"/>
        <v>0</v>
      </c>
      <c r="N1463">
        <f t="shared" ca="1" si="199"/>
        <v>0</v>
      </c>
      <c r="O1463" t="e">
        <f t="shared" ca="1" si="196"/>
        <v>#N/A</v>
      </c>
      <c r="P1463" t="e">
        <f t="shared" ca="1" si="197"/>
        <v>#N/A</v>
      </c>
    </row>
    <row r="1464" spans="1:16">
      <c r="A1464" t="str">
        <f t="shared" si="192"/>
        <v/>
      </c>
      <c r="B1464" t="e">
        <f t="shared" ca="1" si="193"/>
        <v>#N/A</v>
      </c>
      <c r="E1464">
        <f t="shared" ca="1" si="194"/>
        <v>0</v>
      </c>
      <c r="H1464">
        <f t="shared" ca="1" si="195"/>
        <v>0</v>
      </c>
      <c r="I1464">
        <f t="shared" ca="1" si="198"/>
        <v>0</v>
      </c>
      <c r="J1464">
        <f t="shared" ca="1" si="199"/>
        <v>0</v>
      </c>
      <c r="K1464">
        <f t="shared" ca="1" si="199"/>
        <v>0</v>
      </c>
      <c r="L1464">
        <f t="shared" ca="1" si="199"/>
        <v>0</v>
      </c>
      <c r="M1464">
        <f t="shared" ca="1" si="199"/>
        <v>0</v>
      </c>
      <c r="N1464">
        <f t="shared" ca="1" si="199"/>
        <v>0</v>
      </c>
      <c r="O1464" t="e">
        <f t="shared" ca="1" si="196"/>
        <v>#N/A</v>
      </c>
      <c r="P1464" t="e">
        <f t="shared" ca="1" si="197"/>
        <v>#N/A</v>
      </c>
    </row>
    <row r="1465" spans="1:16">
      <c r="A1465" t="str">
        <f t="shared" si="192"/>
        <v/>
      </c>
      <c r="B1465" t="e">
        <f t="shared" ca="1" si="193"/>
        <v>#N/A</v>
      </c>
      <c r="E1465">
        <f t="shared" ca="1" si="194"/>
        <v>0</v>
      </c>
      <c r="H1465">
        <f t="shared" ca="1" si="195"/>
        <v>0</v>
      </c>
      <c r="I1465">
        <f t="shared" ca="1" si="198"/>
        <v>0</v>
      </c>
      <c r="J1465">
        <f t="shared" ca="1" si="199"/>
        <v>0</v>
      </c>
      <c r="K1465">
        <f t="shared" ca="1" si="199"/>
        <v>0</v>
      </c>
      <c r="L1465">
        <f t="shared" ca="1" si="199"/>
        <v>0</v>
      </c>
      <c r="M1465">
        <f t="shared" ca="1" si="199"/>
        <v>0</v>
      </c>
      <c r="N1465">
        <f t="shared" ca="1" si="199"/>
        <v>0</v>
      </c>
      <c r="O1465" t="e">
        <f t="shared" ca="1" si="196"/>
        <v>#N/A</v>
      </c>
      <c r="P1465" t="e">
        <f t="shared" ca="1" si="197"/>
        <v>#N/A</v>
      </c>
    </row>
    <row r="1466" spans="1:16">
      <c r="A1466" t="str">
        <f t="shared" si="192"/>
        <v/>
      </c>
      <c r="B1466" t="e">
        <f t="shared" ca="1" si="193"/>
        <v>#N/A</v>
      </c>
      <c r="E1466">
        <f t="shared" ca="1" si="194"/>
        <v>0</v>
      </c>
      <c r="H1466">
        <f t="shared" ca="1" si="195"/>
        <v>0</v>
      </c>
      <c r="I1466">
        <f t="shared" ca="1" si="198"/>
        <v>0</v>
      </c>
      <c r="J1466">
        <f t="shared" ca="1" si="199"/>
        <v>0</v>
      </c>
      <c r="K1466">
        <f t="shared" ca="1" si="199"/>
        <v>0</v>
      </c>
      <c r="L1466">
        <f t="shared" ca="1" si="199"/>
        <v>0</v>
      </c>
      <c r="M1466">
        <f t="shared" ca="1" si="199"/>
        <v>0</v>
      </c>
      <c r="N1466">
        <f t="shared" ca="1" si="199"/>
        <v>0</v>
      </c>
      <c r="O1466" t="e">
        <f t="shared" ca="1" si="196"/>
        <v>#N/A</v>
      </c>
      <c r="P1466" t="e">
        <f t="shared" ca="1" si="197"/>
        <v>#N/A</v>
      </c>
    </row>
    <row r="1467" spans="1:16">
      <c r="A1467" t="str">
        <f t="shared" si="192"/>
        <v/>
      </c>
      <c r="B1467" t="e">
        <f t="shared" ca="1" si="193"/>
        <v>#N/A</v>
      </c>
      <c r="E1467">
        <f t="shared" ca="1" si="194"/>
        <v>0</v>
      </c>
      <c r="H1467">
        <f t="shared" ca="1" si="195"/>
        <v>0</v>
      </c>
      <c r="I1467">
        <f t="shared" ca="1" si="198"/>
        <v>0</v>
      </c>
      <c r="J1467">
        <f t="shared" ca="1" si="199"/>
        <v>0</v>
      </c>
      <c r="K1467">
        <f t="shared" ca="1" si="199"/>
        <v>0</v>
      </c>
      <c r="L1467">
        <f t="shared" ca="1" si="199"/>
        <v>0</v>
      </c>
      <c r="M1467">
        <f t="shared" ca="1" si="199"/>
        <v>0</v>
      </c>
      <c r="N1467">
        <f t="shared" ca="1" si="199"/>
        <v>0</v>
      </c>
      <c r="O1467" t="e">
        <f t="shared" ca="1" si="196"/>
        <v>#N/A</v>
      </c>
      <c r="P1467" t="e">
        <f t="shared" ca="1" si="197"/>
        <v>#N/A</v>
      </c>
    </row>
    <row r="1468" spans="1:16">
      <c r="A1468" t="str">
        <f t="shared" si="192"/>
        <v/>
      </c>
      <c r="B1468" t="e">
        <f t="shared" ca="1" si="193"/>
        <v>#N/A</v>
      </c>
      <c r="E1468">
        <f t="shared" ca="1" si="194"/>
        <v>0</v>
      </c>
      <c r="H1468">
        <f t="shared" ca="1" si="195"/>
        <v>0</v>
      </c>
      <c r="I1468">
        <f t="shared" ca="1" si="198"/>
        <v>0</v>
      </c>
      <c r="J1468">
        <f t="shared" ca="1" si="199"/>
        <v>0</v>
      </c>
      <c r="K1468">
        <f t="shared" ca="1" si="199"/>
        <v>0</v>
      </c>
      <c r="L1468">
        <f t="shared" ca="1" si="199"/>
        <v>0</v>
      </c>
      <c r="M1468">
        <f t="shared" ca="1" si="199"/>
        <v>0</v>
      </c>
      <c r="N1468">
        <f t="shared" ca="1" si="199"/>
        <v>0</v>
      </c>
      <c r="O1468" t="e">
        <f t="shared" ca="1" si="196"/>
        <v>#N/A</v>
      </c>
      <c r="P1468" t="e">
        <f t="shared" ca="1" si="197"/>
        <v>#N/A</v>
      </c>
    </row>
    <row r="1469" spans="1:16">
      <c r="A1469" t="str">
        <f t="shared" si="192"/>
        <v/>
      </c>
      <c r="B1469" t="e">
        <f t="shared" ca="1" si="193"/>
        <v>#N/A</v>
      </c>
      <c r="E1469">
        <f t="shared" ca="1" si="194"/>
        <v>0</v>
      </c>
      <c r="H1469">
        <f t="shared" ca="1" si="195"/>
        <v>0</v>
      </c>
      <c r="I1469">
        <f t="shared" ca="1" si="198"/>
        <v>0</v>
      </c>
      <c r="J1469">
        <f t="shared" ca="1" si="199"/>
        <v>0</v>
      </c>
      <c r="K1469">
        <f t="shared" ca="1" si="199"/>
        <v>0</v>
      </c>
      <c r="L1469">
        <f t="shared" ca="1" si="199"/>
        <v>0</v>
      </c>
      <c r="M1469">
        <f t="shared" ca="1" si="199"/>
        <v>0</v>
      </c>
      <c r="N1469">
        <f t="shared" ca="1" si="199"/>
        <v>0</v>
      </c>
      <c r="O1469" t="e">
        <f t="shared" ca="1" si="196"/>
        <v>#N/A</v>
      </c>
      <c r="P1469" t="e">
        <f t="shared" ca="1" si="197"/>
        <v>#N/A</v>
      </c>
    </row>
    <row r="1470" spans="1:16">
      <c r="A1470" t="str">
        <f t="shared" si="192"/>
        <v/>
      </c>
      <c r="B1470" t="e">
        <f t="shared" ca="1" si="193"/>
        <v>#N/A</v>
      </c>
      <c r="E1470">
        <f t="shared" ca="1" si="194"/>
        <v>0</v>
      </c>
      <c r="H1470">
        <f t="shared" ca="1" si="195"/>
        <v>0</v>
      </c>
      <c r="I1470">
        <f t="shared" ca="1" si="198"/>
        <v>0</v>
      </c>
      <c r="J1470">
        <f t="shared" ca="1" si="199"/>
        <v>0</v>
      </c>
      <c r="K1470">
        <f t="shared" ca="1" si="199"/>
        <v>0</v>
      </c>
      <c r="L1470">
        <f t="shared" ca="1" si="199"/>
        <v>0</v>
      </c>
      <c r="M1470">
        <f t="shared" ca="1" si="199"/>
        <v>0</v>
      </c>
      <c r="N1470">
        <f t="shared" ca="1" si="199"/>
        <v>0</v>
      </c>
      <c r="O1470" t="e">
        <f t="shared" ca="1" si="196"/>
        <v>#N/A</v>
      </c>
      <c r="P1470" t="e">
        <f t="shared" ca="1" si="197"/>
        <v>#N/A</v>
      </c>
    </row>
    <row r="1471" spans="1:16">
      <c r="A1471" t="str">
        <f t="shared" si="192"/>
        <v/>
      </c>
      <c r="B1471" t="e">
        <f t="shared" ca="1" si="193"/>
        <v>#N/A</v>
      </c>
      <c r="E1471">
        <f t="shared" ca="1" si="194"/>
        <v>0</v>
      </c>
      <c r="H1471">
        <f t="shared" ca="1" si="195"/>
        <v>0</v>
      </c>
      <c r="I1471">
        <f t="shared" ca="1" si="198"/>
        <v>0</v>
      </c>
      <c r="J1471">
        <f t="shared" ca="1" si="199"/>
        <v>0</v>
      </c>
      <c r="K1471">
        <f t="shared" ca="1" si="199"/>
        <v>0</v>
      </c>
      <c r="L1471">
        <f t="shared" ca="1" si="199"/>
        <v>0</v>
      </c>
      <c r="M1471">
        <f t="shared" ca="1" si="199"/>
        <v>0</v>
      </c>
      <c r="N1471">
        <f t="shared" ca="1" si="199"/>
        <v>0</v>
      </c>
      <c r="O1471" t="e">
        <f t="shared" ca="1" si="196"/>
        <v>#N/A</v>
      </c>
      <c r="P1471" t="e">
        <f t="shared" ca="1" si="197"/>
        <v>#N/A</v>
      </c>
    </row>
    <row r="1472" spans="1:16">
      <c r="A1472" t="str">
        <f t="shared" si="192"/>
        <v/>
      </c>
      <c r="B1472" t="e">
        <f t="shared" ca="1" si="193"/>
        <v>#N/A</v>
      </c>
      <c r="E1472">
        <f t="shared" ca="1" si="194"/>
        <v>0</v>
      </c>
      <c r="H1472">
        <f t="shared" ca="1" si="195"/>
        <v>0</v>
      </c>
      <c r="I1472">
        <f t="shared" ca="1" si="198"/>
        <v>0</v>
      </c>
      <c r="J1472">
        <f t="shared" ca="1" si="199"/>
        <v>0</v>
      </c>
      <c r="K1472">
        <f t="shared" ca="1" si="199"/>
        <v>0</v>
      </c>
      <c r="L1472">
        <f t="shared" ca="1" si="199"/>
        <v>0</v>
      </c>
      <c r="M1472">
        <f t="shared" ca="1" si="199"/>
        <v>0</v>
      </c>
      <c r="N1472">
        <f t="shared" ca="1" si="199"/>
        <v>0</v>
      </c>
      <c r="O1472" t="e">
        <f t="shared" ca="1" si="196"/>
        <v>#N/A</v>
      </c>
      <c r="P1472" t="e">
        <f t="shared" ca="1" si="197"/>
        <v>#N/A</v>
      </c>
    </row>
    <row r="1473" spans="1:16">
      <c r="A1473" t="str">
        <f t="shared" si="192"/>
        <v/>
      </c>
      <c r="B1473" t="e">
        <f t="shared" ca="1" si="193"/>
        <v>#N/A</v>
      </c>
      <c r="E1473">
        <f t="shared" ca="1" si="194"/>
        <v>0</v>
      </c>
      <c r="H1473">
        <f t="shared" ca="1" si="195"/>
        <v>0</v>
      </c>
      <c r="I1473">
        <f t="shared" ca="1" si="198"/>
        <v>0</v>
      </c>
      <c r="J1473">
        <f t="shared" ca="1" si="199"/>
        <v>0</v>
      </c>
      <c r="K1473">
        <f t="shared" ca="1" si="199"/>
        <v>0</v>
      </c>
      <c r="L1473">
        <f t="shared" ca="1" si="199"/>
        <v>0</v>
      </c>
      <c r="M1473">
        <f t="shared" ca="1" si="199"/>
        <v>0</v>
      </c>
      <c r="N1473">
        <f t="shared" ca="1" si="199"/>
        <v>0</v>
      </c>
      <c r="O1473" t="e">
        <f t="shared" ca="1" si="196"/>
        <v>#N/A</v>
      </c>
      <c r="P1473" t="e">
        <f t="shared" ca="1" si="197"/>
        <v>#N/A</v>
      </c>
    </row>
    <row r="1474" spans="1:16">
      <c r="A1474" t="str">
        <f t="shared" si="192"/>
        <v/>
      </c>
      <c r="B1474" t="e">
        <f t="shared" ca="1" si="193"/>
        <v>#N/A</v>
      </c>
      <c r="E1474">
        <f t="shared" ca="1" si="194"/>
        <v>0</v>
      </c>
      <c r="H1474">
        <f t="shared" ca="1" si="195"/>
        <v>0</v>
      </c>
      <c r="I1474">
        <f t="shared" ca="1" si="198"/>
        <v>0</v>
      </c>
      <c r="J1474">
        <f t="shared" ca="1" si="199"/>
        <v>0</v>
      </c>
      <c r="K1474">
        <f t="shared" ca="1" si="199"/>
        <v>0</v>
      </c>
      <c r="L1474">
        <f t="shared" ca="1" si="199"/>
        <v>0</v>
      </c>
      <c r="M1474">
        <f t="shared" ca="1" si="199"/>
        <v>0</v>
      </c>
      <c r="N1474">
        <f t="shared" ca="1" si="199"/>
        <v>0</v>
      </c>
      <c r="O1474" t="e">
        <f t="shared" ca="1" si="196"/>
        <v>#N/A</v>
      </c>
      <c r="P1474" t="e">
        <f t="shared" ca="1" si="197"/>
        <v>#N/A</v>
      </c>
    </row>
    <row r="1475" spans="1:16">
      <c r="A1475" t="str">
        <f t="shared" si="192"/>
        <v/>
      </c>
      <c r="B1475" t="e">
        <f t="shared" ca="1" si="193"/>
        <v>#N/A</v>
      </c>
      <c r="E1475">
        <f t="shared" ca="1" si="194"/>
        <v>0</v>
      </c>
      <c r="H1475">
        <f t="shared" ca="1" si="195"/>
        <v>0</v>
      </c>
      <c r="I1475">
        <f t="shared" ca="1" si="198"/>
        <v>0</v>
      </c>
      <c r="J1475">
        <f t="shared" ca="1" si="199"/>
        <v>0</v>
      </c>
      <c r="K1475">
        <f t="shared" ca="1" si="199"/>
        <v>0</v>
      </c>
      <c r="L1475">
        <f t="shared" ca="1" si="199"/>
        <v>0</v>
      </c>
      <c r="M1475">
        <f t="shared" ca="1" si="199"/>
        <v>0</v>
      </c>
      <c r="N1475">
        <f t="shared" ca="1" si="199"/>
        <v>0</v>
      </c>
      <c r="O1475" t="e">
        <f t="shared" ca="1" si="196"/>
        <v>#N/A</v>
      </c>
      <c r="P1475" t="e">
        <f t="shared" ca="1" si="197"/>
        <v>#N/A</v>
      </c>
    </row>
    <row r="1476" spans="1:16">
      <c r="A1476" t="str">
        <f t="shared" si="192"/>
        <v/>
      </c>
      <c r="B1476" t="e">
        <f t="shared" ca="1" si="193"/>
        <v>#N/A</v>
      </c>
      <c r="E1476">
        <f t="shared" ca="1" si="194"/>
        <v>0</v>
      </c>
      <c r="H1476">
        <f t="shared" ca="1" si="195"/>
        <v>0</v>
      </c>
      <c r="I1476">
        <f t="shared" ca="1" si="198"/>
        <v>0</v>
      </c>
      <c r="J1476">
        <f t="shared" ca="1" si="199"/>
        <v>0</v>
      </c>
      <c r="K1476">
        <f t="shared" ca="1" si="199"/>
        <v>0</v>
      </c>
      <c r="L1476">
        <f t="shared" ca="1" si="199"/>
        <v>0</v>
      </c>
      <c r="M1476">
        <f t="shared" ca="1" si="199"/>
        <v>0</v>
      </c>
      <c r="N1476">
        <f t="shared" ca="1" si="199"/>
        <v>0</v>
      </c>
      <c r="O1476" t="e">
        <f t="shared" ca="1" si="196"/>
        <v>#N/A</v>
      </c>
      <c r="P1476" t="e">
        <f t="shared" ca="1" si="197"/>
        <v>#N/A</v>
      </c>
    </row>
    <row r="1477" spans="1:16">
      <c r="A1477" t="str">
        <f t="shared" si="192"/>
        <v/>
      </c>
      <c r="B1477" t="e">
        <f t="shared" ca="1" si="193"/>
        <v>#N/A</v>
      </c>
      <c r="E1477">
        <f t="shared" ca="1" si="194"/>
        <v>0</v>
      </c>
      <c r="H1477">
        <f t="shared" ca="1" si="195"/>
        <v>0</v>
      </c>
      <c r="I1477">
        <f t="shared" ca="1" si="198"/>
        <v>0</v>
      </c>
      <c r="J1477">
        <f t="shared" ca="1" si="199"/>
        <v>0</v>
      </c>
      <c r="K1477">
        <f t="shared" ca="1" si="199"/>
        <v>0</v>
      </c>
      <c r="L1477">
        <f t="shared" ca="1" si="199"/>
        <v>0</v>
      </c>
      <c r="M1477">
        <f t="shared" ca="1" si="199"/>
        <v>0</v>
      </c>
      <c r="N1477">
        <f t="shared" ca="1" si="199"/>
        <v>0</v>
      </c>
      <c r="O1477" t="e">
        <f t="shared" ca="1" si="196"/>
        <v>#N/A</v>
      </c>
      <c r="P1477" t="e">
        <f t="shared" ca="1" si="197"/>
        <v>#N/A</v>
      </c>
    </row>
    <row r="1478" spans="1:16">
      <c r="A1478" t="str">
        <f t="shared" si="192"/>
        <v/>
      </c>
      <c r="B1478" t="e">
        <f t="shared" ca="1" si="193"/>
        <v>#N/A</v>
      </c>
      <c r="E1478">
        <f t="shared" ca="1" si="194"/>
        <v>0</v>
      </c>
      <c r="H1478">
        <f t="shared" ca="1" si="195"/>
        <v>0</v>
      </c>
      <c r="I1478">
        <f t="shared" ca="1" si="198"/>
        <v>0</v>
      </c>
      <c r="J1478">
        <f t="shared" ca="1" si="199"/>
        <v>0</v>
      </c>
      <c r="K1478">
        <f t="shared" ca="1" si="199"/>
        <v>0</v>
      </c>
      <c r="L1478">
        <f t="shared" ca="1" si="199"/>
        <v>0</v>
      </c>
      <c r="M1478">
        <f t="shared" ca="1" si="199"/>
        <v>0</v>
      </c>
      <c r="N1478">
        <f t="shared" ca="1" si="199"/>
        <v>0</v>
      </c>
      <c r="O1478" t="e">
        <f t="shared" ca="1" si="196"/>
        <v>#N/A</v>
      </c>
      <c r="P1478" t="e">
        <f t="shared" ca="1" si="197"/>
        <v>#N/A</v>
      </c>
    </row>
    <row r="1479" spans="1:16">
      <c r="A1479" t="str">
        <f t="shared" si="192"/>
        <v/>
      </c>
      <c r="B1479" t="e">
        <f t="shared" ca="1" si="193"/>
        <v>#N/A</v>
      </c>
      <c r="E1479">
        <f t="shared" ca="1" si="194"/>
        <v>0</v>
      </c>
      <c r="H1479">
        <f t="shared" ca="1" si="195"/>
        <v>0</v>
      </c>
      <c r="I1479">
        <f t="shared" ca="1" si="198"/>
        <v>0</v>
      </c>
      <c r="J1479">
        <f t="shared" ca="1" si="199"/>
        <v>0</v>
      </c>
      <c r="K1479">
        <f t="shared" ca="1" si="199"/>
        <v>0</v>
      </c>
      <c r="L1479">
        <f t="shared" ca="1" si="199"/>
        <v>0</v>
      </c>
      <c r="M1479">
        <f t="shared" ca="1" si="199"/>
        <v>0</v>
      </c>
      <c r="N1479">
        <f t="shared" ca="1" si="199"/>
        <v>0</v>
      </c>
      <c r="O1479" t="e">
        <f t="shared" ca="1" si="196"/>
        <v>#N/A</v>
      </c>
      <c r="P1479" t="e">
        <f t="shared" ca="1" si="197"/>
        <v>#N/A</v>
      </c>
    </row>
    <row r="1480" spans="1:16">
      <c r="A1480" t="str">
        <f t="shared" si="192"/>
        <v/>
      </c>
      <c r="B1480" t="e">
        <f t="shared" ca="1" si="193"/>
        <v>#N/A</v>
      </c>
      <c r="E1480">
        <f t="shared" ca="1" si="194"/>
        <v>0</v>
      </c>
      <c r="H1480">
        <f t="shared" ca="1" si="195"/>
        <v>0</v>
      </c>
      <c r="I1480">
        <f t="shared" ca="1" si="198"/>
        <v>0</v>
      </c>
      <c r="J1480">
        <f t="shared" ca="1" si="199"/>
        <v>0</v>
      </c>
      <c r="K1480">
        <f t="shared" ca="1" si="199"/>
        <v>0</v>
      </c>
      <c r="L1480">
        <f t="shared" ca="1" si="199"/>
        <v>0</v>
      </c>
      <c r="M1480">
        <f t="shared" ca="1" si="199"/>
        <v>0</v>
      </c>
      <c r="N1480">
        <f t="shared" ca="1" si="199"/>
        <v>0</v>
      </c>
      <c r="O1480" t="e">
        <f t="shared" ca="1" si="196"/>
        <v>#N/A</v>
      </c>
      <c r="P1480" t="e">
        <f t="shared" ca="1" si="197"/>
        <v>#N/A</v>
      </c>
    </row>
    <row r="1481" spans="1:16">
      <c r="A1481" t="str">
        <f t="shared" ref="A1481:A1521" si="200">MID(D1481,LEN(C1481)+2,LEN(D1481)-LEN(C1481))</f>
        <v/>
      </c>
      <c r="B1481" t="e">
        <f t="shared" ref="B1481:B1521" ca="1" si="201">VLOOKUP(H1481,$A$1:$K$6,11,FALSE)</f>
        <v>#N/A</v>
      </c>
      <c r="E1481">
        <f t="shared" ref="E1481:E1522" ca="1" si="202">IFERROR(VLOOKUP(C1481,INDIRECT($H1481&amp;$O1481),MATCH($A1481,INDIRECT($H1481&amp;$P1481),0),FALSE),0)</f>
        <v>0</v>
      </c>
      <c r="H1481">
        <f t="shared" ref="H1481:H1522" ca="1" si="203">IF(I1481&lt;&gt;0,I1481,IF(J1481&lt;&gt;0,J1481,IF(K1481&lt;&gt;0,K1481,IF(L1481&lt;&gt;0,L1481,IF(M1481&lt;&gt;0,M1481,N1481)))))</f>
        <v>0</v>
      </c>
      <c r="I1481">
        <f t="shared" ca="1" si="198"/>
        <v>0</v>
      </c>
      <c r="J1481">
        <f t="shared" ca="1" si="199"/>
        <v>0</v>
      </c>
      <c r="K1481">
        <f t="shared" ca="1" si="199"/>
        <v>0</v>
      </c>
      <c r="L1481">
        <f t="shared" ca="1" si="199"/>
        <v>0</v>
      </c>
      <c r="M1481">
        <f t="shared" ca="1" si="199"/>
        <v>0</v>
      </c>
      <c r="N1481">
        <f t="shared" ca="1" si="199"/>
        <v>0</v>
      </c>
      <c r="O1481" t="e">
        <f t="shared" ref="O1481:O1522" ca="1" si="204">VLOOKUP($H1481,$G$8:$I$13,2,FALSE)</f>
        <v>#N/A</v>
      </c>
      <c r="P1481" t="e">
        <f t="shared" ref="P1481:P1522" ca="1" si="205">VLOOKUP($H1481,$G$8:$I$13,3,FALSE)</f>
        <v>#N/A</v>
      </c>
    </row>
    <row r="1482" spans="1:16">
      <c r="A1482" t="str">
        <f t="shared" si="200"/>
        <v/>
      </c>
      <c r="B1482" t="e">
        <f t="shared" ca="1" si="201"/>
        <v>#N/A</v>
      </c>
      <c r="E1482">
        <f t="shared" ca="1" si="202"/>
        <v>0</v>
      </c>
      <c r="H1482">
        <f t="shared" ca="1" si="203"/>
        <v>0</v>
      </c>
      <c r="I1482">
        <f t="shared" ref="I1482:I1522" ca="1" si="206">IF(IFERROR(VLOOKUP(C1482,INDIRECT($I$14&amp;"D:D"),1,FALSE),0)&lt;&gt;0,I$14,0)</f>
        <v>0</v>
      </c>
      <c r="J1482">
        <f t="shared" ca="1" si="199"/>
        <v>0</v>
      </c>
      <c r="K1482">
        <f t="shared" ca="1" si="199"/>
        <v>0</v>
      </c>
      <c r="L1482">
        <f t="shared" ca="1" si="199"/>
        <v>0</v>
      </c>
      <c r="M1482">
        <f t="shared" ca="1" si="199"/>
        <v>0</v>
      </c>
      <c r="N1482">
        <f t="shared" ca="1" si="199"/>
        <v>0</v>
      </c>
      <c r="O1482" t="e">
        <f t="shared" ca="1" si="204"/>
        <v>#N/A</v>
      </c>
      <c r="P1482" t="e">
        <f t="shared" ca="1" si="205"/>
        <v>#N/A</v>
      </c>
    </row>
    <row r="1483" spans="1:16">
      <c r="A1483" t="str">
        <f t="shared" si="200"/>
        <v/>
      </c>
      <c r="B1483" t="e">
        <f t="shared" ca="1" si="201"/>
        <v>#N/A</v>
      </c>
      <c r="E1483">
        <f t="shared" ca="1" si="202"/>
        <v>0</v>
      </c>
      <c r="H1483">
        <f t="shared" ca="1" si="203"/>
        <v>0</v>
      </c>
      <c r="I1483">
        <f t="shared" ca="1" si="206"/>
        <v>0</v>
      </c>
      <c r="J1483">
        <f t="shared" ca="1" si="199"/>
        <v>0</v>
      </c>
      <c r="K1483">
        <f t="shared" ca="1" si="199"/>
        <v>0</v>
      </c>
      <c r="L1483">
        <f t="shared" ca="1" si="199"/>
        <v>0</v>
      </c>
      <c r="M1483">
        <f t="shared" ca="1" si="199"/>
        <v>0</v>
      </c>
      <c r="N1483">
        <f t="shared" ca="1" si="199"/>
        <v>0</v>
      </c>
      <c r="O1483" t="e">
        <f t="shared" ca="1" si="204"/>
        <v>#N/A</v>
      </c>
      <c r="P1483" t="e">
        <f t="shared" ca="1" si="205"/>
        <v>#N/A</v>
      </c>
    </row>
    <row r="1484" spans="1:16">
      <c r="A1484" t="str">
        <f t="shared" si="200"/>
        <v/>
      </c>
      <c r="B1484" t="e">
        <f t="shared" ca="1" si="201"/>
        <v>#N/A</v>
      </c>
      <c r="E1484">
        <f t="shared" ca="1" si="202"/>
        <v>0</v>
      </c>
      <c r="H1484">
        <f t="shared" ca="1" si="203"/>
        <v>0</v>
      </c>
      <c r="I1484">
        <f t="shared" ca="1" si="206"/>
        <v>0</v>
      </c>
      <c r="J1484">
        <f t="shared" ca="1" si="199"/>
        <v>0</v>
      </c>
      <c r="K1484">
        <f t="shared" ca="1" si="199"/>
        <v>0</v>
      </c>
      <c r="L1484">
        <f t="shared" ca="1" si="199"/>
        <v>0</v>
      </c>
      <c r="M1484">
        <f t="shared" ca="1" si="199"/>
        <v>0</v>
      </c>
      <c r="N1484">
        <f t="shared" ca="1" si="199"/>
        <v>0</v>
      </c>
      <c r="O1484" t="e">
        <f t="shared" ca="1" si="204"/>
        <v>#N/A</v>
      </c>
      <c r="P1484" t="e">
        <f t="shared" ca="1" si="205"/>
        <v>#N/A</v>
      </c>
    </row>
    <row r="1485" spans="1:16">
      <c r="A1485" t="str">
        <f t="shared" si="200"/>
        <v/>
      </c>
      <c r="B1485" t="e">
        <f t="shared" ca="1" si="201"/>
        <v>#N/A</v>
      </c>
      <c r="E1485">
        <f t="shared" ca="1" si="202"/>
        <v>0</v>
      </c>
      <c r="H1485">
        <f t="shared" ca="1" si="203"/>
        <v>0</v>
      </c>
      <c r="I1485">
        <f t="shared" ca="1" si="206"/>
        <v>0</v>
      </c>
      <c r="J1485">
        <f t="shared" ca="1" si="199"/>
        <v>0</v>
      </c>
      <c r="K1485">
        <f t="shared" ca="1" si="199"/>
        <v>0</v>
      </c>
      <c r="L1485">
        <f t="shared" ca="1" si="199"/>
        <v>0</v>
      </c>
      <c r="M1485">
        <f t="shared" ca="1" si="199"/>
        <v>0</v>
      </c>
      <c r="N1485">
        <f t="shared" ca="1" si="199"/>
        <v>0</v>
      </c>
      <c r="O1485" t="e">
        <f t="shared" ca="1" si="204"/>
        <v>#N/A</v>
      </c>
      <c r="P1485" t="e">
        <f t="shared" ca="1" si="205"/>
        <v>#N/A</v>
      </c>
    </row>
    <row r="1486" spans="1:16">
      <c r="A1486" t="str">
        <f t="shared" si="200"/>
        <v/>
      </c>
      <c r="B1486" t="e">
        <f t="shared" ca="1" si="201"/>
        <v>#N/A</v>
      </c>
      <c r="E1486">
        <f t="shared" ca="1" si="202"/>
        <v>0</v>
      </c>
      <c r="H1486">
        <f t="shared" ca="1" si="203"/>
        <v>0</v>
      </c>
      <c r="I1486">
        <f t="shared" ca="1" si="206"/>
        <v>0</v>
      </c>
      <c r="J1486">
        <f t="shared" ca="1" si="199"/>
        <v>0</v>
      </c>
      <c r="K1486">
        <f t="shared" ca="1" si="199"/>
        <v>0</v>
      </c>
      <c r="L1486">
        <f t="shared" ca="1" si="199"/>
        <v>0</v>
      </c>
      <c r="M1486">
        <f t="shared" ca="1" si="199"/>
        <v>0</v>
      </c>
      <c r="N1486">
        <f t="shared" ca="1" si="199"/>
        <v>0</v>
      </c>
      <c r="O1486" t="e">
        <f t="shared" ca="1" si="204"/>
        <v>#N/A</v>
      </c>
      <c r="P1486" t="e">
        <f t="shared" ca="1" si="205"/>
        <v>#N/A</v>
      </c>
    </row>
    <row r="1487" spans="1:16">
      <c r="A1487" t="str">
        <f t="shared" si="200"/>
        <v/>
      </c>
      <c r="B1487" t="e">
        <f t="shared" ca="1" si="201"/>
        <v>#N/A</v>
      </c>
      <c r="E1487">
        <f t="shared" ca="1" si="202"/>
        <v>0</v>
      </c>
      <c r="H1487">
        <f t="shared" ca="1" si="203"/>
        <v>0</v>
      </c>
      <c r="I1487">
        <f t="shared" ca="1" si="206"/>
        <v>0</v>
      </c>
      <c r="J1487">
        <f t="shared" ca="1" si="199"/>
        <v>0</v>
      </c>
      <c r="K1487">
        <f t="shared" ca="1" si="199"/>
        <v>0</v>
      </c>
      <c r="L1487">
        <f t="shared" ca="1" si="199"/>
        <v>0</v>
      </c>
      <c r="M1487">
        <f t="shared" ca="1" si="199"/>
        <v>0</v>
      </c>
      <c r="N1487">
        <f t="shared" ca="1" si="199"/>
        <v>0</v>
      </c>
      <c r="O1487" t="e">
        <f t="shared" ca="1" si="204"/>
        <v>#N/A</v>
      </c>
      <c r="P1487" t="e">
        <f t="shared" ca="1" si="205"/>
        <v>#N/A</v>
      </c>
    </row>
    <row r="1488" spans="1:16">
      <c r="A1488" t="str">
        <f t="shared" si="200"/>
        <v/>
      </c>
      <c r="B1488" t="e">
        <f t="shared" ca="1" si="201"/>
        <v>#N/A</v>
      </c>
      <c r="E1488">
        <f t="shared" ca="1" si="202"/>
        <v>0</v>
      </c>
      <c r="H1488">
        <f t="shared" ca="1" si="203"/>
        <v>0</v>
      </c>
      <c r="I1488">
        <f t="shared" ca="1" si="206"/>
        <v>0</v>
      </c>
      <c r="J1488">
        <f t="shared" ca="1" si="199"/>
        <v>0</v>
      </c>
      <c r="K1488">
        <f t="shared" ca="1" si="199"/>
        <v>0</v>
      </c>
      <c r="L1488">
        <f t="shared" ca="1" si="199"/>
        <v>0</v>
      </c>
      <c r="M1488">
        <f t="shared" ca="1" si="199"/>
        <v>0</v>
      </c>
      <c r="N1488">
        <f t="shared" ca="1" si="199"/>
        <v>0</v>
      </c>
      <c r="O1488" t="e">
        <f t="shared" ca="1" si="204"/>
        <v>#N/A</v>
      </c>
      <c r="P1488" t="e">
        <f t="shared" ca="1" si="205"/>
        <v>#N/A</v>
      </c>
    </row>
    <row r="1489" spans="1:16">
      <c r="A1489" t="str">
        <f t="shared" si="200"/>
        <v/>
      </c>
      <c r="B1489" t="e">
        <f t="shared" ca="1" si="201"/>
        <v>#N/A</v>
      </c>
      <c r="E1489">
        <f t="shared" ca="1" si="202"/>
        <v>0</v>
      </c>
      <c r="H1489">
        <f t="shared" ca="1" si="203"/>
        <v>0</v>
      </c>
      <c r="I1489">
        <f t="shared" ca="1" si="206"/>
        <v>0</v>
      </c>
      <c r="J1489">
        <f t="shared" ca="1" si="199"/>
        <v>0</v>
      </c>
      <c r="K1489">
        <f t="shared" ca="1" si="199"/>
        <v>0</v>
      </c>
      <c r="L1489">
        <f t="shared" ca="1" si="199"/>
        <v>0</v>
      </c>
      <c r="M1489">
        <f t="shared" ca="1" si="199"/>
        <v>0</v>
      </c>
      <c r="N1489">
        <f t="shared" ca="1" si="199"/>
        <v>0</v>
      </c>
      <c r="O1489" t="e">
        <f t="shared" ca="1" si="204"/>
        <v>#N/A</v>
      </c>
      <c r="P1489" t="e">
        <f t="shared" ca="1" si="205"/>
        <v>#N/A</v>
      </c>
    </row>
    <row r="1490" spans="1:16">
      <c r="A1490" t="str">
        <f t="shared" si="200"/>
        <v/>
      </c>
      <c r="B1490" t="e">
        <f t="shared" ca="1" si="201"/>
        <v>#N/A</v>
      </c>
      <c r="E1490">
        <f t="shared" ca="1" si="202"/>
        <v>0</v>
      </c>
      <c r="H1490">
        <f t="shared" ca="1" si="203"/>
        <v>0</v>
      </c>
      <c r="I1490">
        <f t="shared" ca="1" si="206"/>
        <v>0</v>
      </c>
      <c r="J1490">
        <f t="shared" ca="1" si="199"/>
        <v>0</v>
      </c>
      <c r="K1490">
        <f t="shared" ca="1" si="199"/>
        <v>0</v>
      </c>
      <c r="L1490">
        <f t="shared" ca="1" si="199"/>
        <v>0</v>
      </c>
      <c r="M1490">
        <f t="shared" ca="1" si="199"/>
        <v>0</v>
      </c>
      <c r="N1490">
        <f t="shared" ca="1" si="199"/>
        <v>0</v>
      </c>
      <c r="O1490" t="e">
        <f t="shared" ca="1" si="204"/>
        <v>#N/A</v>
      </c>
      <c r="P1490" t="e">
        <f t="shared" ca="1" si="205"/>
        <v>#N/A</v>
      </c>
    </row>
    <row r="1491" spans="1:16">
      <c r="A1491" t="str">
        <f t="shared" si="200"/>
        <v/>
      </c>
      <c r="B1491" t="e">
        <f t="shared" ca="1" si="201"/>
        <v>#N/A</v>
      </c>
      <c r="E1491">
        <f t="shared" ca="1" si="202"/>
        <v>0</v>
      </c>
      <c r="H1491">
        <f t="shared" ca="1" si="203"/>
        <v>0</v>
      </c>
      <c r="I1491">
        <f t="shared" ca="1" si="206"/>
        <v>0</v>
      </c>
      <c r="J1491">
        <f t="shared" ca="1" si="199"/>
        <v>0</v>
      </c>
      <c r="K1491">
        <f t="shared" ca="1" si="199"/>
        <v>0</v>
      </c>
      <c r="L1491">
        <f t="shared" ca="1" si="199"/>
        <v>0</v>
      </c>
      <c r="M1491">
        <f t="shared" ca="1" si="199"/>
        <v>0</v>
      </c>
      <c r="N1491">
        <f t="shared" ca="1" si="199"/>
        <v>0</v>
      </c>
      <c r="O1491" t="e">
        <f t="shared" ca="1" si="204"/>
        <v>#N/A</v>
      </c>
      <c r="P1491" t="e">
        <f t="shared" ca="1" si="205"/>
        <v>#N/A</v>
      </c>
    </row>
    <row r="1492" spans="1:16">
      <c r="A1492" t="str">
        <f t="shared" si="200"/>
        <v/>
      </c>
      <c r="B1492" t="e">
        <f t="shared" ca="1" si="201"/>
        <v>#N/A</v>
      </c>
      <c r="E1492">
        <f t="shared" ca="1" si="202"/>
        <v>0</v>
      </c>
      <c r="H1492">
        <f t="shared" ca="1" si="203"/>
        <v>0</v>
      </c>
      <c r="I1492">
        <f t="shared" ca="1" si="206"/>
        <v>0</v>
      </c>
      <c r="J1492">
        <f t="shared" ca="1" si="199"/>
        <v>0</v>
      </c>
      <c r="K1492">
        <f t="shared" ca="1" si="199"/>
        <v>0</v>
      </c>
      <c r="L1492">
        <f t="shared" ca="1" si="199"/>
        <v>0</v>
      </c>
      <c r="M1492">
        <f t="shared" ca="1" si="199"/>
        <v>0</v>
      </c>
      <c r="N1492">
        <f t="shared" ca="1" si="199"/>
        <v>0</v>
      </c>
      <c r="O1492" t="e">
        <f t="shared" ca="1" si="204"/>
        <v>#N/A</v>
      </c>
      <c r="P1492" t="e">
        <f t="shared" ca="1" si="205"/>
        <v>#N/A</v>
      </c>
    </row>
    <row r="1493" spans="1:16">
      <c r="A1493" t="str">
        <f t="shared" si="200"/>
        <v/>
      </c>
      <c r="B1493" t="e">
        <f t="shared" ca="1" si="201"/>
        <v>#N/A</v>
      </c>
      <c r="E1493">
        <f t="shared" ca="1" si="202"/>
        <v>0</v>
      </c>
      <c r="H1493">
        <f t="shared" ca="1" si="203"/>
        <v>0</v>
      </c>
      <c r="I1493">
        <f t="shared" ca="1" si="206"/>
        <v>0</v>
      </c>
      <c r="J1493">
        <f t="shared" ca="1" si="199"/>
        <v>0</v>
      </c>
      <c r="K1493">
        <f t="shared" ca="1" si="199"/>
        <v>0</v>
      </c>
      <c r="L1493">
        <f t="shared" ca="1" si="199"/>
        <v>0</v>
      </c>
      <c r="M1493">
        <f t="shared" ca="1" si="199"/>
        <v>0</v>
      </c>
      <c r="N1493">
        <f t="shared" ca="1" si="199"/>
        <v>0</v>
      </c>
      <c r="O1493" t="e">
        <f t="shared" ca="1" si="204"/>
        <v>#N/A</v>
      </c>
      <c r="P1493" t="e">
        <f t="shared" ca="1" si="205"/>
        <v>#N/A</v>
      </c>
    </row>
    <row r="1494" spans="1:16">
      <c r="A1494" t="str">
        <f t="shared" si="200"/>
        <v/>
      </c>
      <c r="B1494" t="e">
        <f t="shared" ca="1" si="201"/>
        <v>#N/A</v>
      </c>
      <c r="E1494">
        <f t="shared" ca="1" si="202"/>
        <v>0</v>
      </c>
      <c r="H1494">
        <f t="shared" ca="1" si="203"/>
        <v>0</v>
      </c>
      <c r="I1494">
        <f t="shared" ca="1" si="206"/>
        <v>0</v>
      </c>
      <c r="J1494">
        <f t="shared" ca="1" si="199"/>
        <v>0</v>
      </c>
      <c r="K1494">
        <f t="shared" ca="1" si="199"/>
        <v>0</v>
      </c>
      <c r="L1494">
        <f t="shared" ca="1" si="199"/>
        <v>0</v>
      </c>
      <c r="M1494">
        <f t="shared" ca="1" si="199"/>
        <v>0</v>
      </c>
      <c r="N1494">
        <f t="shared" ca="1" si="199"/>
        <v>0</v>
      </c>
      <c r="O1494" t="e">
        <f t="shared" ca="1" si="204"/>
        <v>#N/A</v>
      </c>
      <c r="P1494" t="e">
        <f t="shared" ca="1" si="205"/>
        <v>#N/A</v>
      </c>
    </row>
    <row r="1495" spans="1:16">
      <c r="A1495" t="str">
        <f t="shared" si="200"/>
        <v/>
      </c>
      <c r="B1495" t="e">
        <f t="shared" ca="1" si="201"/>
        <v>#N/A</v>
      </c>
      <c r="E1495">
        <f t="shared" ca="1" si="202"/>
        <v>0</v>
      </c>
      <c r="H1495">
        <f t="shared" ca="1" si="203"/>
        <v>0</v>
      </c>
      <c r="I1495">
        <f t="shared" ca="1" si="206"/>
        <v>0</v>
      </c>
      <c r="J1495">
        <f t="shared" ca="1" si="199"/>
        <v>0</v>
      </c>
      <c r="K1495">
        <f t="shared" ca="1" si="199"/>
        <v>0</v>
      </c>
      <c r="L1495">
        <f t="shared" ca="1" si="199"/>
        <v>0</v>
      </c>
      <c r="M1495">
        <f t="shared" ca="1" si="199"/>
        <v>0</v>
      </c>
      <c r="N1495">
        <f t="shared" ca="1" si="199"/>
        <v>0</v>
      </c>
      <c r="O1495" t="e">
        <f t="shared" ca="1" si="204"/>
        <v>#N/A</v>
      </c>
      <c r="P1495" t="e">
        <f t="shared" ca="1" si="205"/>
        <v>#N/A</v>
      </c>
    </row>
    <row r="1496" spans="1:16">
      <c r="A1496" t="str">
        <f t="shared" si="200"/>
        <v/>
      </c>
      <c r="B1496" t="e">
        <f t="shared" ca="1" si="201"/>
        <v>#N/A</v>
      </c>
      <c r="E1496">
        <f t="shared" ca="1" si="202"/>
        <v>0</v>
      </c>
      <c r="H1496">
        <f t="shared" ca="1" si="203"/>
        <v>0</v>
      </c>
      <c r="I1496">
        <f t="shared" ca="1" si="206"/>
        <v>0</v>
      </c>
      <c r="J1496">
        <f t="shared" ca="1" si="199"/>
        <v>0</v>
      </c>
      <c r="K1496">
        <f t="shared" ca="1" si="199"/>
        <v>0</v>
      </c>
      <c r="L1496">
        <f t="shared" ca="1" si="199"/>
        <v>0</v>
      </c>
      <c r="M1496">
        <f t="shared" ca="1" si="199"/>
        <v>0</v>
      </c>
      <c r="N1496">
        <f t="shared" ca="1" si="199"/>
        <v>0</v>
      </c>
      <c r="O1496" t="e">
        <f t="shared" ca="1" si="204"/>
        <v>#N/A</v>
      </c>
      <c r="P1496" t="e">
        <f t="shared" ca="1" si="205"/>
        <v>#N/A</v>
      </c>
    </row>
    <row r="1497" spans="1:16">
      <c r="A1497" t="str">
        <f t="shared" si="200"/>
        <v/>
      </c>
      <c r="B1497" t="e">
        <f t="shared" ca="1" si="201"/>
        <v>#N/A</v>
      </c>
      <c r="E1497">
        <f t="shared" ca="1" si="202"/>
        <v>0</v>
      </c>
      <c r="H1497">
        <f t="shared" ca="1" si="203"/>
        <v>0</v>
      </c>
      <c r="I1497">
        <f t="shared" ca="1" si="206"/>
        <v>0</v>
      </c>
      <c r="J1497">
        <f t="shared" ca="1" si="199"/>
        <v>0</v>
      </c>
      <c r="K1497">
        <f t="shared" ca="1" si="199"/>
        <v>0</v>
      </c>
      <c r="L1497">
        <f t="shared" ca="1" si="199"/>
        <v>0</v>
      </c>
      <c r="M1497">
        <f t="shared" ca="1" si="199"/>
        <v>0</v>
      </c>
      <c r="N1497">
        <f t="shared" ca="1" si="199"/>
        <v>0</v>
      </c>
      <c r="O1497" t="e">
        <f t="shared" ca="1" si="204"/>
        <v>#N/A</v>
      </c>
      <c r="P1497" t="e">
        <f t="shared" ca="1" si="205"/>
        <v>#N/A</v>
      </c>
    </row>
    <row r="1498" spans="1:16">
      <c r="A1498" t="str">
        <f t="shared" si="200"/>
        <v/>
      </c>
      <c r="B1498" t="e">
        <f t="shared" ca="1" si="201"/>
        <v>#N/A</v>
      </c>
      <c r="E1498">
        <f t="shared" ca="1" si="202"/>
        <v>0</v>
      </c>
      <c r="H1498">
        <f t="shared" ca="1" si="203"/>
        <v>0</v>
      </c>
      <c r="I1498">
        <f t="shared" ca="1" si="206"/>
        <v>0</v>
      </c>
      <c r="J1498">
        <f t="shared" ca="1" si="199"/>
        <v>0</v>
      </c>
      <c r="K1498">
        <f t="shared" ca="1" si="199"/>
        <v>0</v>
      </c>
      <c r="L1498">
        <f t="shared" ca="1" si="199"/>
        <v>0</v>
      </c>
      <c r="M1498">
        <f t="shared" ca="1" si="199"/>
        <v>0</v>
      </c>
      <c r="N1498">
        <f t="shared" ca="1" si="199"/>
        <v>0</v>
      </c>
      <c r="O1498" t="e">
        <f t="shared" ca="1" si="204"/>
        <v>#N/A</v>
      </c>
      <c r="P1498" t="e">
        <f t="shared" ca="1" si="205"/>
        <v>#N/A</v>
      </c>
    </row>
    <row r="1499" spans="1:16">
      <c r="A1499" t="str">
        <f t="shared" si="200"/>
        <v/>
      </c>
      <c r="B1499" t="e">
        <f t="shared" ca="1" si="201"/>
        <v>#N/A</v>
      </c>
      <c r="E1499">
        <f t="shared" ca="1" si="202"/>
        <v>0</v>
      </c>
      <c r="H1499">
        <f t="shared" ca="1" si="203"/>
        <v>0</v>
      </c>
      <c r="I1499">
        <f t="shared" ca="1" si="206"/>
        <v>0</v>
      </c>
      <c r="J1499">
        <f t="shared" ca="1" si="199"/>
        <v>0</v>
      </c>
      <c r="K1499">
        <f t="shared" ca="1" si="199"/>
        <v>0</v>
      </c>
      <c r="L1499">
        <f t="shared" ca="1" si="199"/>
        <v>0</v>
      </c>
      <c r="M1499">
        <f t="shared" ca="1" si="199"/>
        <v>0</v>
      </c>
      <c r="N1499">
        <f t="shared" ca="1" si="199"/>
        <v>0</v>
      </c>
      <c r="O1499" t="e">
        <f t="shared" ca="1" si="204"/>
        <v>#N/A</v>
      </c>
      <c r="P1499" t="e">
        <f t="shared" ca="1" si="205"/>
        <v>#N/A</v>
      </c>
    </row>
    <row r="1500" spans="1:16">
      <c r="A1500" t="str">
        <f t="shared" si="200"/>
        <v/>
      </c>
      <c r="B1500" t="e">
        <f t="shared" ca="1" si="201"/>
        <v>#N/A</v>
      </c>
      <c r="E1500">
        <f t="shared" ca="1" si="202"/>
        <v>0</v>
      </c>
      <c r="H1500">
        <f t="shared" ca="1" si="203"/>
        <v>0</v>
      </c>
      <c r="I1500">
        <f t="shared" ca="1" si="206"/>
        <v>0</v>
      </c>
      <c r="J1500">
        <f t="shared" ca="1" si="199"/>
        <v>0</v>
      </c>
      <c r="K1500">
        <f t="shared" ca="1" si="199"/>
        <v>0</v>
      </c>
      <c r="L1500">
        <f t="shared" ca="1" si="199"/>
        <v>0</v>
      </c>
      <c r="M1500">
        <f t="shared" ca="1" si="199"/>
        <v>0</v>
      </c>
      <c r="N1500">
        <f t="shared" ca="1" si="199"/>
        <v>0</v>
      </c>
      <c r="O1500" t="e">
        <f t="shared" ca="1" si="204"/>
        <v>#N/A</v>
      </c>
      <c r="P1500" t="e">
        <f t="shared" ca="1" si="205"/>
        <v>#N/A</v>
      </c>
    </row>
    <row r="1501" spans="1:16">
      <c r="A1501" t="str">
        <f t="shared" si="200"/>
        <v/>
      </c>
      <c r="B1501" t="e">
        <f t="shared" ca="1" si="201"/>
        <v>#N/A</v>
      </c>
      <c r="E1501">
        <f t="shared" ca="1" si="202"/>
        <v>0</v>
      </c>
      <c r="H1501">
        <f t="shared" ca="1" si="203"/>
        <v>0</v>
      </c>
      <c r="I1501">
        <f t="shared" ca="1" si="206"/>
        <v>0</v>
      </c>
      <c r="J1501">
        <f t="shared" ca="1" si="199"/>
        <v>0</v>
      </c>
      <c r="K1501">
        <f t="shared" ca="1" si="199"/>
        <v>0</v>
      </c>
      <c r="L1501">
        <f t="shared" ca="1" si="199"/>
        <v>0</v>
      </c>
      <c r="M1501">
        <f t="shared" ca="1" si="199"/>
        <v>0</v>
      </c>
      <c r="N1501">
        <f t="shared" ca="1" si="199"/>
        <v>0</v>
      </c>
      <c r="O1501" t="e">
        <f t="shared" ca="1" si="204"/>
        <v>#N/A</v>
      </c>
      <c r="P1501" t="e">
        <f t="shared" ca="1" si="205"/>
        <v>#N/A</v>
      </c>
    </row>
    <row r="1502" spans="1:16">
      <c r="A1502" t="str">
        <f t="shared" si="200"/>
        <v/>
      </c>
      <c r="B1502" t="e">
        <f t="shared" ca="1" si="201"/>
        <v>#N/A</v>
      </c>
      <c r="E1502">
        <f t="shared" ca="1" si="202"/>
        <v>0</v>
      </c>
      <c r="H1502">
        <f t="shared" ca="1" si="203"/>
        <v>0</v>
      </c>
      <c r="I1502">
        <f t="shared" ca="1" si="206"/>
        <v>0</v>
      </c>
      <c r="J1502">
        <f t="shared" ca="1" si="199"/>
        <v>0</v>
      </c>
      <c r="K1502">
        <f t="shared" ca="1" si="199"/>
        <v>0</v>
      </c>
      <c r="L1502">
        <f t="shared" ca="1" si="199"/>
        <v>0</v>
      </c>
      <c r="M1502">
        <f t="shared" ca="1" si="199"/>
        <v>0</v>
      </c>
      <c r="N1502">
        <f t="shared" ca="1" si="199"/>
        <v>0</v>
      </c>
      <c r="O1502" t="e">
        <f t="shared" ca="1" si="204"/>
        <v>#N/A</v>
      </c>
      <c r="P1502" t="e">
        <f t="shared" ca="1" si="205"/>
        <v>#N/A</v>
      </c>
    </row>
    <row r="1503" spans="1:16">
      <c r="A1503" t="str">
        <f t="shared" si="200"/>
        <v/>
      </c>
      <c r="B1503" t="e">
        <f t="shared" ca="1" si="201"/>
        <v>#N/A</v>
      </c>
      <c r="E1503">
        <f t="shared" ca="1" si="202"/>
        <v>0</v>
      </c>
      <c r="H1503">
        <f t="shared" ca="1" si="203"/>
        <v>0</v>
      </c>
      <c r="I1503">
        <f t="shared" ca="1" si="206"/>
        <v>0</v>
      </c>
      <c r="J1503">
        <f t="shared" ref="J1503:N1522" ca="1" si="207">IF(IFERROR(VLOOKUP($C1503,INDIRECT(J$14&amp;"D:D"),1,FALSE),0)&lt;&gt;0,J$14,0)</f>
        <v>0</v>
      </c>
      <c r="K1503">
        <f t="shared" ca="1" si="207"/>
        <v>0</v>
      </c>
      <c r="L1503">
        <f t="shared" ca="1" si="207"/>
        <v>0</v>
      </c>
      <c r="M1503">
        <f t="shared" ca="1" si="207"/>
        <v>0</v>
      </c>
      <c r="N1503">
        <f t="shared" ca="1" si="207"/>
        <v>0</v>
      </c>
      <c r="O1503" t="e">
        <f t="shared" ca="1" si="204"/>
        <v>#N/A</v>
      </c>
      <c r="P1503" t="e">
        <f t="shared" ca="1" si="205"/>
        <v>#N/A</v>
      </c>
    </row>
    <row r="1504" spans="1:16">
      <c r="A1504" t="str">
        <f t="shared" si="200"/>
        <v/>
      </c>
      <c r="B1504" t="e">
        <f t="shared" ca="1" si="201"/>
        <v>#N/A</v>
      </c>
      <c r="E1504">
        <f t="shared" ca="1" si="202"/>
        <v>0</v>
      </c>
      <c r="H1504">
        <f t="shared" ca="1" si="203"/>
        <v>0</v>
      </c>
      <c r="I1504">
        <f t="shared" ca="1" si="206"/>
        <v>0</v>
      </c>
      <c r="J1504">
        <f t="shared" ca="1" si="207"/>
        <v>0</v>
      </c>
      <c r="K1504">
        <f t="shared" ca="1" si="207"/>
        <v>0</v>
      </c>
      <c r="L1504">
        <f t="shared" ca="1" si="207"/>
        <v>0</v>
      </c>
      <c r="M1504">
        <f t="shared" ca="1" si="207"/>
        <v>0</v>
      </c>
      <c r="N1504">
        <f t="shared" ca="1" si="207"/>
        <v>0</v>
      </c>
      <c r="O1504" t="e">
        <f t="shared" ca="1" si="204"/>
        <v>#N/A</v>
      </c>
      <c r="P1504" t="e">
        <f t="shared" ca="1" si="205"/>
        <v>#N/A</v>
      </c>
    </row>
    <row r="1505" spans="1:16">
      <c r="A1505" t="str">
        <f t="shared" si="200"/>
        <v/>
      </c>
      <c r="B1505" t="e">
        <f t="shared" ca="1" si="201"/>
        <v>#N/A</v>
      </c>
      <c r="E1505">
        <f t="shared" ca="1" si="202"/>
        <v>0</v>
      </c>
      <c r="H1505">
        <f t="shared" ca="1" si="203"/>
        <v>0</v>
      </c>
      <c r="I1505">
        <f t="shared" ca="1" si="206"/>
        <v>0</v>
      </c>
      <c r="J1505">
        <f t="shared" ca="1" si="207"/>
        <v>0</v>
      </c>
      <c r="K1505">
        <f t="shared" ca="1" si="207"/>
        <v>0</v>
      </c>
      <c r="L1505">
        <f t="shared" ca="1" si="207"/>
        <v>0</v>
      </c>
      <c r="M1505">
        <f t="shared" ca="1" si="207"/>
        <v>0</v>
      </c>
      <c r="N1505">
        <f t="shared" ca="1" si="207"/>
        <v>0</v>
      </c>
      <c r="O1505" t="e">
        <f t="shared" ca="1" si="204"/>
        <v>#N/A</v>
      </c>
      <c r="P1505" t="e">
        <f t="shared" ca="1" si="205"/>
        <v>#N/A</v>
      </c>
    </row>
    <row r="1506" spans="1:16">
      <c r="A1506" t="str">
        <f t="shared" si="200"/>
        <v/>
      </c>
      <c r="B1506" t="e">
        <f t="shared" ca="1" si="201"/>
        <v>#N/A</v>
      </c>
      <c r="E1506">
        <f t="shared" ca="1" si="202"/>
        <v>0</v>
      </c>
      <c r="H1506">
        <f t="shared" ca="1" si="203"/>
        <v>0</v>
      </c>
      <c r="I1506">
        <f t="shared" ca="1" si="206"/>
        <v>0</v>
      </c>
      <c r="J1506">
        <f t="shared" ca="1" si="207"/>
        <v>0</v>
      </c>
      <c r="K1506">
        <f t="shared" ca="1" si="207"/>
        <v>0</v>
      </c>
      <c r="L1506">
        <f t="shared" ca="1" si="207"/>
        <v>0</v>
      </c>
      <c r="M1506">
        <f t="shared" ca="1" si="207"/>
        <v>0</v>
      </c>
      <c r="N1506">
        <f t="shared" ca="1" si="207"/>
        <v>0</v>
      </c>
      <c r="O1506" t="e">
        <f t="shared" ca="1" si="204"/>
        <v>#N/A</v>
      </c>
      <c r="P1506" t="e">
        <f t="shared" ca="1" si="205"/>
        <v>#N/A</v>
      </c>
    </row>
    <row r="1507" spans="1:16">
      <c r="A1507" t="str">
        <f t="shared" si="200"/>
        <v/>
      </c>
      <c r="B1507" t="e">
        <f t="shared" ca="1" si="201"/>
        <v>#N/A</v>
      </c>
      <c r="E1507">
        <f t="shared" ca="1" si="202"/>
        <v>0</v>
      </c>
      <c r="H1507">
        <f t="shared" ca="1" si="203"/>
        <v>0</v>
      </c>
      <c r="I1507">
        <f t="shared" ca="1" si="206"/>
        <v>0</v>
      </c>
      <c r="J1507">
        <f t="shared" ca="1" si="207"/>
        <v>0</v>
      </c>
      <c r="K1507">
        <f t="shared" ca="1" si="207"/>
        <v>0</v>
      </c>
      <c r="L1507">
        <f t="shared" ca="1" si="207"/>
        <v>0</v>
      </c>
      <c r="M1507">
        <f t="shared" ca="1" si="207"/>
        <v>0</v>
      </c>
      <c r="N1507">
        <f t="shared" ca="1" si="207"/>
        <v>0</v>
      </c>
      <c r="O1507" t="e">
        <f t="shared" ca="1" si="204"/>
        <v>#N/A</v>
      </c>
      <c r="P1507" t="e">
        <f t="shared" ca="1" si="205"/>
        <v>#N/A</v>
      </c>
    </row>
    <row r="1508" spans="1:16">
      <c r="A1508" t="str">
        <f t="shared" si="200"/>
        <v/>
      </c>
      <c r="B1508" t="e">
        <f t="shared" ca="1" si="201"/>
        <v>#N/A</v>
      </c>
      <c r="E1508">
        <f t="shared" ca="1" si="202"/>
        <v>0</v>
      </c>
      <c r="H1508">
        <f t="shared" ca="1" si="203"/>
        <v>0</v>
      </c>
      <c r="I1508">
        <f t="shared" ca="1" si="206"/>
        <v>0</v>
      </c>
      <c r="J1508">
        <f t="shared" ca="1" si="207"/>
        <v>0</v>
      </c>
      <c r="K1508">
        <f t="shared" ca="1" si="207"/>
        <v>0</v>
      </c>
      <c r="L1508">
        <f t="shared" ca="1" si="207"/>
        <v>0</v>
      </c>
      <c r="M1508">
        <f t="shared" ca="1" si="207"/>
        <v>0</v>
      </c>
      <c r="N1508">
        <f t="shared" ca="1" si="207"/>
        <v>0</v>
      </c>
      <c r="O1508" t="e">
        <f t="shared" ca="1" si="204"/>
        <v>#N/A</v>
      </c>
      <c r="P1508" t="e">
        <f t="shared" ca="1" si="205"/>
        <v>#N/A</v>
      </c>
    </row>
    <row r="1509" spans="1:16">
      <c r="A1509" t="str">
        <f t="shared" si="200"/>
        <v/>
      </c>
      <c r="B1509" t="e">
        <f t="shared" ca="1" si="201"/>
        <v>#N/A</v>
      </c>
      <c r="E1509">
        <f t="shared" ca="1" si="202"/>
        <v>0</v>
      </c>
      <c r="H1509">
        <f t="shared" ca="1" si="203"/>
        <v>0</v>
      </c>
      <c r="I1509">
        <f t="shared" ca="1" si="206"/>
        <v>0</v>
      </c>
      <c r="J1509">
        <f t="shared" ca="1" si="207"/>
        <v>0</v>
      </c>
      <c r="K1509">
        <f t="shared" ca="1" si="207"/>
        <v>0</v>
      </c>
      <c r="L1509">
        <f t="shared" ca="1" si="207"/>
        <v>0</v>
      </c>
      <c r="M1509">
        <f t="shared" ca="1" si="207"/>
        <v>0</v>
      </c>
      <c r="N1509">
        <f t="shared" ca="1" si="207"/>
        <v>0</v>
      </c>
      <c r="O1509" t="e">
        <f t="shared" ca="1" si="204"/>
        <v>#N/A</v>
      </c>
      <c r="P1509" t="e">
        <f t="shared" ca="1" si="205"/>
        <v>#N/A</v>
      </c>
    </row>
    <row r="1510" spans="1:16">
      <c r="A1510" t="str">
        <f t="shared" si="200"/>
        <v/>
      </c>
      <c r="B1510" t="e">
        <f t="shared" ca="1" si="201"/>
        <v>#N/A</v>
      </c>
      <c r="E1510">
        <f t="shared" ca="1" si="202"/>
        <v>0</v>
      </c>
      <c r="H1510">
        <f t="shared" ca="1" si="203"/>
        <v>0</v>
      </c>
      <c r="I1510">
        <f t="shared" ca="1" si="206"/>
        <v>0</v>
      </c>
      <c r="J1510">
        <f t="shared" ca="1" si="207"/>
        <v>0</v>
      </c>
      <c r="K1510">
        <f t="shared" ca="1" si="207"/>
        <v>0</v>
      </c>
      <c r="L1510">
        <f t="shared" ca="1" si="207"/>
        <v>0</v>
      </c>
      <c r="M1510">
        <f t="shared" ca="1" si="207"/>
        <v>0</v>
      </c>
      <c r="N1510">
        <f t="shared" ca="1" si="207"/>
        <v>0</v>
      </c>
      <c r="O1510" t="e">
        <f t="shared" ca="1" si="204"/>
        <v>#N/A</v>
      </c>
      <c r="P1510" t="e">
        <f t="shared" ca="1" si="205"/>
        <v>#N/A</v>
      </c>
    </row>
    <row r="1511" spans="1:16">
      <c r="A1511" t="str">
        <f t="shared" si="200"/>
        <v/>
      </c>
      <c r="B1511" t="e">
        <f t="shared" ca="1" si="201"/>
        <v>#N/A</v>
      </c>
      <c r="E1511">
        <f t="shared" ca="1" si="202"/>
        <v>0</v>
      </c>
      <c r="H1511">
        <f t="shared" ca="1" si="203"/>
        <v>0</v>
      </c>
      <c r="I1511">
        <f t="shared" ca="1" si="206"/>
        <v>0</v>
      </c>
      <c r="J1511">
        <f t="shared" ca="1" si="207"/>
        <v>0</v>
      </c>
      <c r="K1511">
        <f t="shared" ca="1" si="207"/>
        <v>0</v>
      </c>
      <c r="L1511">
        <f t="shared" ca="1" si="207"/>
        <v>0</v>
      </c>
      <c r="M1511">
        <f t="shared" ca="1" si="207"/>
        <v>0</v>
      </c>
      <c r="N1511">
        <f t="shared" ca="1" si="207"/>
        <v>0</v>
      </c>
      <c r="O1511" t="e">
        <f t="shared" ca="1" si="204"/>
        <v>#N/A</v>
      </c>
      <c r="P1511" t="e">
        <f t="shared" ca="1" si="205"/>
        <v>#N/A</v>
      </c>
    </row>
    <row r="1512" spans="1:16">
      <c r="A1512" t="str">
        <f t="shared" si="200"/>
        <v/>
      </c>
      <c r="B1512" t="e">
        <f t="shared" ca="1" si="201"/>
        <v>#N/A</v>
      </c>
      <c r="E1512">
        <f t="shared" ca="1" si="202"/>
        <v>0</v>
      </c>
      <c r="H1512">
        <f t="shared" ca="1" si="203"/>
        <v>0</v>
      </c>
      <c r="I1512">
        <f t="shared" ca="1" si="206"/>
        <v>0</v>
      </c>
      <c r="J1512">
        <f t="shared" ca="1" si="207"/>
        <v>0</v>
      </c>
      <c r="K1512">
        <f t="shared" ca="1" si="207"/>
        <v>0</v>
      </c>
      <c r="L1512">
        <f t="shared" ca="1" si="207"/>
        <v>0</v>
      </c>
      <c r="M1512">
        <f t="shared" ca="1" si="207"/>
        <v>0</v>
      </c>
      <c r="N1512">
        <f t="shared" ca="1" si="207"/>
        <v>0</v>
      </c>
      <c r="O1512" t="e">
        <f t="shared" ca="1" si="204"/>
        <v>#N/A</v>
      </c>
      <c r="P1512" t="e">
        <f t="shared" ca="1" si="205"/>
        <v>#N/A</v>
      </c>
    </row>
    <row r="1513" spans="1:16">
      <c r="A1513" t="str">
        <f t="shared" si="200"/>
        <v/>
      </c>
      <c r="B1513" t="e">
        <f t="shared" ca="1" si="201"/>
        <v>#N/A</v>
      </c>
      <c r="E1513">
        <f t="shared" ca="1" si="202"/>
        <v>0</v>
      </c>
      <c r="H1513">
        <f t="shared" ca="1" si="203"/>
        <v>0</v>
      </c>
      <c r="I1513">
        <f t="shared" ca="1" si="206"/>
        <v>0</v>
      </c>
      <c r="J1513">
        <f t="shared" ca="1" si="207"/>
        <v>0</v>
      </c>
      <c r="K1513">
        <f t="shared" ca="1" si="207"/>
        <v>0</v>
      </c>
      <c r="L1513">
        <f t="shared" ca="1" si="207"/>
        <v>0</v>
      </c>
      <c r="M1513">
        <f t="shared" ca="1" si="207"/>
        <v>0</v>
      </c>
      <c r="N1513">
        <f t="shared" ca="1" si="207"/>
        <v>0</v>
      </c>
      <c r="O1513" t="e">
        <f t="shared" ca="1" si="204"/>
        <v>#N/A</v>
      </c>
      <c r="P1513" t="e">
        <f t="shared" ca="1" si="205"/>
        <v>#N/A</v>
      </c>
    </row>
    <row r="1514" spans="1:16">
      <c r="A1514" t="str">
        <f t="shared" si="200"/>
        <v/>
      </c>
      <c r="B1514" t="e">
        <f t="shared" ca="1" si="201"/>
        <v>#N/A</v>
      </c>
      <c r="E1514">
        <f t="shared" ca="1" si="202"/>
        <v>0</v>
      </c>
      <c r="H1514">
        <f t="shared" ca="1" si="203"/>
        <v>0</v>
      </c>
      <c r="I1514">
        <f t="shared" ca="1" si="206"/>
        <v>0</v>
      </c>
      <c r="J1514">
        <f t="shared" ca="1" si="207"/>
        <v>0</v>
      </c>
      <c r="K1514">
        <f t="shared" ca="1" si="207"/>
        <v>0</v>
      </c>
      <c r="L1514">
        <f t="shared" ca="1" si="207"/>
        <v>0</v>
      </c>
      <c r="M1514">
        <f t="shared" ca="1" si="207"/>
        <v>0</v>
      </c>
      <c r="N1514">
        <f t="shared" ca="1" si="207"/>
        <v>0</v>
      </c>
      <c r="O1514" t="e">
        <f t="shared" ca="1" si="204"/>
        <v>#N/A</v>
      </c>
      <c r="P1514" t="e">
        <f t="shared" ca="1" si="205"/>
        <v>#N/A</v>
      </c>
    </row>
    <row r="1515" spans="1:16">
      <c r="A1515" t="str">
        <f t="shared" si="200"/>
        <v/>
      </c>
      <c r="B1515" t="e">
        <f t="shared" ca="1" si="201"/>
        <v>#N/A</v>
      </c>
      <c r="E1515">
        <f t="shared" ca="1" si="202"/>
        <v>0</v>
      </c>
      <c r="H1515">
        <f t="shared" ca="1" si="203"/>
        <v>0</v>
      </c>
      <c r="I1515">
        <f t="shared" ca="1" si="206"/>
        <v>0</v>
      </c>
      <c r="J1515">
        <f t="shared" ca="1" si="207"/>
        <v>0</v>
      </c>
      <c r="K1515">
        <f t="shared" ca="1" si="207"/>
        <v>0</v>
      </c>
      <c r="L1515">
        <f t="shared" ca="1" si="207"/>
        <v>0</v>
      </c>
      <c r="M1515">
        <f t="shared" ca="1" si="207"/>
        <v>0</v>
      </c>
      <c r="N1515">
        <f t="shared" ca="1" si="207"/>
        <v>0</v>
      </c>
      <c r="O1515" t="e">
        <f t="shared" ca="1" si="204"/>
        <v>#N/A</v>
      </c>
      <c r="P1515" t="e">
        <f t="shared" ca="1" si="205"/>
        <v>#N/A</v>
      </c>
    </row>
    <row r="1516" spans="1:16">
      <c r="A1516" t="str">
        <f t="shared" si="200"/>
        <v/>
      </c>
      <c r="B1516" t="e">
        <f t="shared" ca="1" si="201"/>
        <v>#N/A</v>
      </c>
      <c r="E1516">
        <f t="shared" ca="1" si="202"/>
        <v>0</v>
      </c>
      <c r="H1516">
        <f t="shared" ca="1" si="203"/>
        <v>0</v>
      </c>
      <c r="I1516">
        <f t="shared" ca="1" si="206"/>
        <v>0</v>
      </c>
      <c r="J1516">
        <f t="shared" ca="1" si="207"/>
        <v>0</v>
      </c>
      <c r="K1516">
        <f t="shared" ca="1" si="207"/>
        <v>0</v>
      </c>
      <c r="L1516">
        <f t="shared" ca="1" si="207"/>
        <v>0</v>
      </c>
      <c r="M1516">
        <f t="shared" ca="1" si="207"/>
        <v>0</v>
      </c>
      <c r="N1516">
        <f t="shared" ca="1" si="207"/>
        <v>0</v>
      </c>
      <c r="O1516" t="e">
        <f t="shared" ca="1" si="204"/>
        <v>#N/A</v>
      </c>
      <c r="P1516" t="e">
        <f t="shared" ca="1" si="205"/>
        <v>#N/A</v>
      </c>
    </row>
    <row r="1517" spans="1:16">
      <c r="A1517" t="str">
        <f t="shared" si="200"/>
        <v/>
      </c>
      <c r="B1517" t="e">
        <f t="shared" ca="1" si="201"/>
        <v>#N/A</v>
      </c>
      <c r="E1517">
        <f t="shared" ca="1" si="202"/>
        <v>0</v>
      </c>
      <c r="H1517">
        <f t="shared" ca="1" si="203"/>
        <v>0</v>
      </c>
      <c r="I1517">
        <f t="shared" ca="1" si="206"/>
        <v>0</v>
      </c>
      <c r="J1517">
        <f t="shared" ca="1" si="207"/>
        <v>0</v>
      </c>
      <c r="K1517">
        <f t="shared" ca="1" si="207"/>
        <v>0</v>
      </c>
      <c r="L1517">
        <f t="shared" ca="1" si="207"/>
        <v>0</v>
      </c>
      <c r="M1517">
        <f t="shared" ca="1" si="207"/>
        <v>0</v>
      </c>
      <c r="N1517">
        <f t="shared" ca="1" si="207"/>
        <v>0</v>
      </c>
      <c r="O1517" t="e">
        <f t="shared" ca="1" si="204"/>
        <v>#N/A</v>
      </c>
      <c r="P1517" t="e">
        <f t="shared" ca="1" si="205"/>
        <v>#N/A</v>
      </c>
    </row>
    <row r="1518" spans="1:16">
      <c r="A1518" t="str">
        <f t="shared" si="200"/>
        <v/>
      </c>
      <c r="B1518" t="e">
        <f t="shared" ca="1" si="201"/>
        <v>#N/A</v>
      </c>
      <c r="E1518">
        <f t="shared" ca="1" si="202"/>
        <v>0</v>
      </c>
      <c r="H1518">
        <f t="shared" ca="1" si="203"/>
        <v>0</v>
      </c>
      <c r="I1518">
        <f t="shared" ca="1" si="206"/>
        <v>0</v>
      </c>
      <c r="J1518">
        <f t="shared" ca="1" si="207"/>
        <v>0</v>
      </c>
      <c r="K1518">
        <f t="shared" ca="1" si="207"/>
        <v>0</v>
      </c>
      <c r="L1518">
        <f t="shared" ca="1" si="207"/>
        <v>0</v>
      </c>
      <c r="M1518">
        <f t="shared" ca="1" si="207"/>
        <v>0</v>
      </c>
      <c r="N1518">
        <f t="shared" ca="1" si="207"/>
        <v>0</v>
      </c>
      <c r="O1518" t="e">
        <f t="shared" ca="1" si="204"/>
        <v>#N/A</v>
      </c>
      <c r="P1518" t="e">
        <f t="shared" ca="1" si="205"/>
        <v>#N/A</v>
      </c>
    </row>
    <row r="1519" spans="1:16">
      <c r="A1519" t="str">
        <f t="shared" si="200"/>
        <v/>
      </c>
      <c r="B1519" t="e">
        <f t="shared" ca="1" si="201"/>
        <v>#N/A</v>
      </c>
      <c r="E1519">
        <f t="shared" ca="1" si="202"/>
        <v>0</v>
      </c>
      <c r="H1519">
        <f t="shared" ca="1" si="203"/>
        <v>0</v>
      </c>
      <c r="I1519">
        <f t="shared" ca="1" si="206"/>
        <v>0</v>
      </c>
      <c r="J1519">
        <f t="shared" ca="1" si="207"/>
        <v>0</v>
      </c>
      <c r="K1519">
        <f t="shared" ca="1" si="207"/>
        <v>0</v>
      </c>
      <c r="L1519">
        <f t="shared" ca="1" si="207"/>
        <v>0</v>
      </c>
      <c r="M1519">
        <f t="shared" ca="1" si="207"/>
        <v>0</v>
      </c>
      <c r="N1519">
        <f t="shared" ca="1" si="207"/>
        <v>0</v>
      </c>
      <c r="O1519" t="e">
        <f t="shared" ca="1" si="204"/>
        <v>#N/A</v>
      </c>
      <c r="P1519" t="e">
        <f t="shared" ca="1" si="205"/>
        <v>#N/A</v>
      </c>
    </row>
    <row r="1520" spans="1:16">
      <c r="A1520" t="str">
        <f t="shared" si="200"/>
        <v/>
      </c>
      <c r="B1520" t="e">
        <f t="shared" ca="1" si="201"/>
        <v>#N/A</v>
      </c>
      <c r="E1520">
        <f t="shared" ca="1" si="202"/>
        <v>0</v>
      </c>
      <c r="H1520">
        <f t="shared" ca="1" si="203"/>
        <v>0</v>
      </c>
      <c r="I1520">
        <f t="shared" ca="1" si="206"/>
        <v>0</v>
      </c>
      <c r="J1520">
        <f t="shared" ca="1" si="207"/>
        <v>0</v>
      </c>
      <c r="K1520">
        <f t="shared" ca="1" si="207"/>
        <v>0</v>
      </c>
      <c r="L1520">
        <f t="shared" ca="1" si="207"/>
        <v>0</v>
      </c>
      <c r="M1520">
        <f t="shared" ca="1" si="207"/>
        <v>0</v>
      </c>
      <c r="N1520">
        <f t="shared" ca="1" si="207"/>
        <v>0</v>
      </c>
      <c r="O1520" t="e">
        <f t="shared" ca="1" si="204"/>
        <v>#N/A</v>
      </c>
      <c r="P1520" t="e">
        <f t="shared" ca="1" si="205"/>
        <v>#N/A</v>
      </c>
    </row>
    <row r="1521" spans="1:16">
      <c r="A1521" t="str">
        <f t="shared" si="200"/>
        <v/>
      </c>
      <c r="B1521" t="e">
        <f t="shared" ca="1" si="201"/>
        <v>#N/A</v>
      </c>
      <c r="E1521">
        <f t="shared" ca="1" si="202"/>
        <v>0</v>
      </c>
      <c r="H1521">
        <f t="shared" ca="1" si="203"/>
        <v>0</v>
      </c>
      <c r="I1521">
        <f t="shared" ca="1" si="206"/>
        <v>0</v>
      </c>
      <c r="J1521">
        <f t="shared" ca="1" si="207"/>
        <v>0</v>
      </c>
      <c r="K1521">
        <f t="shared" ca="1" si="207"/>
        <v>0</v>
      </c>
      <c r="L1521">
        <f t="shared" ca="1" si="207"/>
        <v>0</v>
      </c>
      <c r="M1521">
        <f t="shared" ca="1" si="207"/>
        <v>0</v>
      </c>
      <c r="N1521">
        <f t="shared" ca="1" si="207"/>
        <v>0</v>
      </c>
      <c r="O1521" t="e">
        <f t="shared" ca="1" si="204"/>
        <v>#N/A</v>
      </c>
      <c r="P1521" t="e">
        <f t="shared" ca="1" si="205"/>
        <v>#N/A</v>
      </c>
    </row>
    <row r="1522" spans="1:16">
      <c r="E1522">
        <f t="shared" ca="1" si="202"/>
        <v>0</v>
      </c>
      <c r="H1522">
        <f t="shared" ca="1" si="203"/>
        <v>0</v>
      </c>
      <c r="I1522">
        <f t="shared" ca="1" si="206"/>
        <v>0</v>
      </c>
      <c r="J1522">
        <f t="shared" ca="1" si="207"/>
        <v>0</v>
      </c>
      <c r="K1522">
        <f t="shared" ca="1" si="207"/>
        <v>0</v>
      </c>
      <c r="L1522">
        <f t="shared" ca="1" si="207"/>
        <v>0</v>
      </c>
      <c r="M1522">
        <f t="shared" ca="1" si="207"/>
        <v>0</v>
      </c>
      <c r="N1522">
        <f t="shared" ca="1" si="207"/>
        <v>0</v>
      </c>
      <c r="O1522" t="e">
        <f t="shared" ca="1" si="204"/>
        <v>#N/A</v>
      </c>
      <c r="P1522" t="e">
        <f t="shared" ca="1" si="205"/>
        <v>#N/A</v>
      </c>
    </row>
  </sheetData>
  <sheetProtection algorithmName="SHA-512" hashValue="Fcl6Pubn+DInjrLKhy/cmd3y5xTPVS2i36TxbywKYY4s086fqI+zA7t7mEJirVdaV/ywYVWU+m4HMSD4+SJgsg==" saltValue="+wTICfGskJkV8Y+zC97htw==" spinCount="100000" sheet="1" objects="1" scenarios="1"/>
  <autoFilter ref="A14:J1125" xr:uid="{00000000-0001-0000-0300-000000000000}"/>
  <dataValidations count="1">
    <dataValidation showInputMessage="1" showErrorMessage="1" sqref="B14" xr:uid="{07AD29A5-F811-4E05-A3DA-423A33473FD4}"/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16"/>
  <dimension ref="A1:M46"/>
  <sheetViews>
    <sheetView showGridLines="0" topLeftCell="A35" zoomScaleNormal="100" workbookViewId="0">
      <selection activeCell="H46" sqref="H46"/>
    </sheetView>
  </sheetViews>
  <sheetFormatPr defaultColWidth="12.296875" defaultRowHeight="15.6"/>
  <cols>
    <col min="1" max="1" width="13.69921875" style="76" bestFit="1" customWidth="1"/>
    <col min="2" max="3" width="6.5" style="76" customWidth="1"/>
    <col min="4" max="11" width="6.5" style="75" customWidth="1"/>
    <col min="12" max="12" width="6.796875" style="75" customWidth="1"/>
    <col min="13" max="13" width="6.5" style="75" customWidth="1"/>
    <col min="14" max="14" width="10.5" style="76" customWidth="1"/>
    <col min="15" max="15" width="4.796875" style="76" customWidth="1"/>
    <col min="16" max="16384" width="12.296875" style="76"/>
  </cols>
  <sheetData>
    <row r="1" spans="1:13" ht="29.25" customHeight="1">
      <c r="A1" s="708">
        <f>'GRP PRODUCTION LIST NEO '!A4</f>
        <v>0</v>
      </c>
      <c r="B1" s="708"/>
      <c r="C1" s="708"/>
      <c r="D1" s="708"/>
      <c r="E1" s="708"/>
      <c r="F1" s="708"/>
      <c r="G1" s="708"/>
      <c r="H1" s="708"/>
      <c r="I1" s="709">
        <f>'GRP PRODUCTION LIST NEO '!M4</f>
        <v>0</v>
      </c>
      <c r="J1" s="709"/>
      <c r="K1" s="709"/>
      <c r="L1" s="709"/>
    </row>
    <row r="2" spans="1:13" s="49" customFormat="1" ht="24" customHeight="1">
      <c r="L2" s="494">
        <f>SUM(L4:L41)</f>
        <v>0</v>
      </c>
    </row>
    <row r="3" spans="1:13" ht="60" customHeight="1">
      <c r="A3" s="77" t="s">
        <v>16</v>
      </c>
      <c r="B3" s="84" t="s">
        <v>1</v>
      </c>
      <c r="C3" s="84" t="s">
        <v>2</v>
      </c>
      <c r="D3" s="84" t="s">
        <v>10</v>
      </c>
      <c r="E3" s="84" t="s">
        <v>30</v>
      </c>
      <c r="F3" s="84" t="s">
        <v>3</v>
      </c>
      <c r="G3" s="84" t="s">
        <v>381</v>
      </c>
      <c r="H3" s="84" t="s">
        <v>13</v>
      </c>
      <c r="I3" s="84" t="s">
        <v>17</v>
      </c>
      <c r="J3" s="84" t="s">
        <v>104</v>
      </c>
      <c r="K3" s="84" t="s">
        <v>255</v>
      </c>
      <c r="L3" s="78" t="s">
        <v>19</v>
      </c>
      <c r="M3" s="76"/>
    </row>
    <row r="4" spans="1:13" ht="23.25" customHeight="1">
      <c r="A4" s="79" t="str">
        <f>'NEO PU'!D11</f>
        <v>NEO-1PU</v>
      </c>
      <c r="B4" s="137" t="str">
        <f>IF('NEO PU'!K11=0," ",'NEO PU'!K11)</f>
        <v xml:space="preserve"> </v>
      </c>
      <c r="C4" s="137" t="str">
        <f>IF('NEO PU'!L11=0," ",'NEO PU'!L11)</f>
        <v xml:space="preserve"> </v>
      </c>
      <c r="D4" s="137" t="str">
        <f>IF('NEO PU'!M11=0," ",'NEO PU'!M11)</f>
        <v xml:space="preserve"> </v>
      </c>
      <c r="E4" s="137" t="str">
        <f>IF('NEO PU'!N11=0," ",'NEO PU'!N11)</f>
        <v xml:space="preserve"> </v>
      </c>
      <c r="F4" s="137" t="str">
        <f>IF('NEO PU'!O11=0," ",'NEO PU'!O11)</f>
        <v xml:space="preserve"> </v>
      </c>
      <c r="G4" s="137" t="str">
        <f>IF('NEO PU'!P11=0," ",'NEO PU'!P11)</f>
        <v xml:space="preserve"> </v>
      </c>
      <c r="H4" s="137" t="str">
        <f>IF('NEO PU'!Q11=0," ",'NEO PU'!Q11)</f>
        <v xml:space="preserve"> </v>
      </c>
      <c r="I4" s="137" t="str">
        <f>IF('NEO PU'!R11=0," ",'NEO PU'!R11)</f>
        <v xml:space="preserve"> </v>
      </c>
      <c r="J4" s="137" t="str">
        <f>IF('NEO PU'!S11=0," ",'NEO PU'!S11)</f>
        <v xml:space="preserve"> </v>
      </c>
      <c r="K4" s="137" t="str">
        <f>IF('NEO PU'!T11=0," ",'NEO PU'!T11)</f>
        <v xml:space="preserve"> </v>
      </c>
      <c r="L4" s="137">
        <f>SUM(B4:K4)</f>
        <v>0</v>
      </c>
      <c r="M4" s="76"/>
    </row>
    <row r="5" spans="1:13" ht="23.25" customHeight="1">
      <c r="A5" s="79" t="str">
        <f>'NEO PU'!D12</f>
        <v>NEO-2PU</v>
      </c>
      <c r="B5" s="137" t="str">
        <f>IF('NEO PU'!K12=0," ",'NEO PU'!K12)</f>
        <v xml:space="preserve"> </v>
      </c>
      <c r="C5" s="137" t="str">
        <f>IF('NEO PU'!L12=0," ",'NEO PU'!L12)</f>
        <v xml:space="preserve"> </v>
      </c>
      <c r="D5" s="137" t="str">
        <f>IF('NEO PU'!M12=0," ",'NEO PU'!M12)</f>
        <v xml:space="preserve"> </v>
      </c>
      <c r="E5" s="137" t="str">
        <f>IF('NEO PU'!N12=0," ",'NEO PU'!N12)</f>
        <v xml:space="preserve"> </v>
      </c>
      <c r="F5" s="137" t="str">
        <f>IF('NEO PU'!O12=0," ",'NEO PU'!O12)</f>
        <v xml:space="preserve"> </v>
      </c>
      <c r="G5" s="137" t="str">
        <f>IF('NEO PU'!P12=0," ",'NEO PU'!P12)</f>
        <v xml:space="preserve"> </v>
      </c>
      <c r="H5" s="137" t="str">
        <f>IF('NEO PU'!Q12=0," ",'NEO PU'!Q12)</f>
        <v xml:space="preserve"> </v>
      </c>
      <c r="I5" s="137" t="str">
        <f>IF('NEO PU'!R12=0," ",'NEO PU'!R12)</f>
        <v xml:space="preserve"> </v>
      </c>
      <c r="J5" s="137" t="str">
        <f>IF('NEO PU'!S12=0," ",'NEO PU'!S12)</f>
        <v xml:space="preserve"> </v>
      </c>
      <c r="K5" s="137" t="str">
        <f>IF('NEO PU'!T12=0," ",'NEO PU'!T12)</f>
        <v xml:space="preserve"> </v>
      </c>
      <c r="L5" s="137">
        <f t="shared" ref="L5:L41" si="0">SUM(B5:K5)</f>
        <v>0</v>
      </c>
      <c r="M5" s="76"/>
    </row>
    <row r="6" spans="1:13" ht="23.25" customHeight="1">
      <c r="A6" s="79" t="str">
        <f>'NEO PU'!D13</f>
        <v>NEO-3PU</v>
      </c>
      <c r="B6" s="137" t="str">
        <f>IF('NEO PU'!K13=0," ",'NEO PU'!K13)</f>
        <v xml:space="preserve"> </v>
      </c>
      <c r="C6" s="137" t="str">
        <f>IF('NEO PU'!L13=0," ",'NEO PU'!L13)</f>
        <v xml:space="preserve"> </v>
      </c>
      <c r="D6" s="137" t="str">
        <f>IF('NEO PU'!M13=0," ",'NEO PU'!M13)</f>
        <v xml:space="preserve"> </v>
      </c>
      <c r="E6" s="137" t="str">
        <f>IF('NEO PU'!N13=0," ",'NEO PU'!N13)</f>
        <v xml:space="preserve"> </v>
      </c>
      <c r="F6" s="137" t="str">
        <f>IF('NEO PU'!O13=0," ",'NEO PU'!O13)</f>
        <v xml:space="preserve"> </v>
      </c>
      <c r="G6" s="137" t="str">
        <f>IF('NEO PU'!P13=0," ",'NEO PU'!P13)</f>
        <v xml:space="preserve"> </v>
      </c>
      <c r="H6" s="137" t="str">
        <f>IF('NEO PU'!Q13=0," ",'NEO PU'!Q13)</f>
        <v xml:space="preserve"> </v>
      </c>
      <c r="I6" s="137" t="str">
        <f>IF('NEO PU'!R13=0," ",'NEO PU'!R13)</f>
        <v xml:space="preserve"> </v>
      </c>
      <c r="J6" s="137" t="str">
        <f>IF('NEO PU'!S13=0," ",'NEO PU'!S13)</f>
        <v xml:space="preserve"> </v>
      </c>
      <c r="K6" s="137" t="str">
        <f>IF('NEO PU'!T13=0," ",'NEO PU'!T13)</f>
        <v xml:space="preserve"> </v>
      </c>
      <c r="L6" s="137">
        <f t="shared" si="0"/>
        <v>0</v>
      </c>
      <c r="M6" s="76"/>
    </row>
    <row r="7" spans="1:13" ht="23.25" customHeight="1">
      <c r="A7" s="79" t="str">
        <f>'NEO PU'!D14</f>
        <v>NEO-4PU</v>
      </c>
      <c r="B7" s="137" t="str">
        <f>IF('NEO PU'!K14=0," ",'NEO PU'!K14)</f>
        <v xml:space="preserve"> </v>
      </c>
      <c r="C7" s="137" t="str">
        <f>IF('NEO PU'!L14=0," ",'NEO PU'!L14)</f>
        <v xml:space="preserve"> </v>
      </c>
      <c r="D7" s="137" t="str">
        <f>IF('NEO PU'!M14=0," ",'NEO PU'!M14)</f>
        <v xml:space="preserve"> </v>
      </c>
      <c r="E7" s="137" t="str">
        <f>IF('NEO PU'!N14=0," ",'NEO PU'!N14)</f>
        <v xml:space="preserve"> </v>
      </c>
      <c r="F7" s="137" t="str">
        <f>IF('NEO PU'!O14=0," ",'NEO PU'!O14)</f>
        <v xml:space="preserve"> </v>
      </c>
      <c r="G7" s="137" t="str">
        <f>IF('NEO PU'!P14=0," ",'NEO PU'!P14)</f>
        <v xml:space="preserve"> </v>
      </c>
      <c r="H7" s="137" t="str">
        <f>IF('NEO PU'!Q14=0," ",'NEO PU'!Q14)</f>
        <v xml:space="preserve"> </v>
      </c>
      <c r="I7" s="137" t="str">
        <f>IF('NEO PU'!R14=0," ",'NEO PU'!R14)</f>
        <v xml:space="preserve"> </v>
      </c>
      <c r="J7" s="137" t="str">
        <f>IF('NEO PU'!S14=0," ",'NEO PU'!S14)</f>
        <v xml:space="preserve"> </v>
      </c>
      <c r="K7" s="137" t="str">
        <f>IF('NEO PU'!T14=0," ",'NEO PU'!T14)</f>
        <v xml:space="preserve"> </v>
      </c>
      <c r="L7" s="137">
        <f t="shared" si="0"/>
        <v>0</v>
      </c>
      <c r="M7" s="76"/>
    </row>
    <row r="8" spans="1:13" ht="23.25" customHeight="1">
      <c r="A8" s="79" t="str">
        <f>'NEO PU'!D15</f>
        <v>NEO-5PU</v>
      </c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>
        <f t="shared" si="0"/>
        <v>0</v>
      </c>
      <c r="M8" s="76"/>
    </row>
    <row r="9" spans="1:13" ht="23.25" customHeight="1">
      <c r="A9" s="79" t="str">
        <f>'NEO PU'!D16</f>
        <v>NEO-6PU</v>
      </c>
      <c r="B9" s="137" t="str">
        <f>IF('NEO PU'!K16=0," ",'NEO PU'!K16)</f>
        <v xml:space="preserve"> </v>
      </c>
      <c r="C9" s="137" t="str">
        <f>IF('NEO PU'!L16=0," ",'NEO PU'!L16)</f>
        <v xml:space="preserve"> </v>
      </c>
      <c r="D9" s="137" t="str">
        <f>IF('NEO PU'!M16=0," ",'NEO PU'!M16)</f>
        <v xml:space="preserve"> </v>
      </c>
      <c r="E9" s="137" t="str">
        <f>IF('NEO PU'!N16=0," ",'NEO PU'!N16)</f>
        <v xml:space="preserve"> </v>
      </c>
      <c r="F9" s="137" t="str">
        <f>IF('NEO PU'!O16=0," ",'NEO PU'!O16)</f>
        <v xml:space="preserve"> </v>
      </c>
      <c r="G9" s="137" t="str">
        <f>IF('NEO PU'!P16=0," ",'NEO PU'!P16)</f>
        <v xml:space="preserve"> </v>
      </c>
      <c r="H9" s="137" t="str">
        <f>IF('NEO PU'!Q16=0," ",'NEO PU'!Q16)</f>
        <v xml:space="preserve"> </v>
      </c>
      <c r="I9" s="137" t="str">
        <f>IF('NEO PU'!R16=0," ",'NEO PU'!R16)</f>
        <v xml:space="preserve"> </v>
      </c>
      <c r="J9" s="137" t="str">
        <f>IF('NEO PU'!S16=0," ",'NEO PU'!S16)</f>
        <v xml:space="preserve"> </v>
      </c>
      <c r="K9" s="137" t="str">
        <f>IF('NEO PU'!T16=0," ",'NEO PU'!T16)</f>
        <v xml:space="preserve"> </v>
      </c>
      <c r="L9" s="137">
        <f t="shared" si="0"/>
        <v>0</v>
      </c>
      <c r="M9" s="76"/>
    </row>
    <row r="10" spans="1:13" ht="23.25" customHeight="1">
      <c r="A10" s="79" t="str">
        <f>'NEO PU'!D17</f>
        <v>NEO-7PU</v>
      </c>
      <c r="B10" s="137" t="str">
        <f>IF('NEO PU'!K17=0," ",'NEO PU'!K17)</f>
        <v xml:space="preserve"> </v>
      </c>
      <c r="C10" s="137" t="str">
        <f>IF('NEO PU'!L17=0," ",'NEO PU'!L17)</f>
        <v xml:space="preserve"> </v>
      </c>
      <c r="D10" s="137" t="str">
        <f>IF('NEO PU'!M17=0," ",'NEO PU'!M17)</f>
        <v xml:space="preserve"> </v>
      </c>
      <c r="E10" s="137" t="str">
        <f>IF('NEO PU'!N17=0," ",'NEO PU'!N17)</f>
        <v xml:space="preserve"> </v>
      </c>
      <c r="F10" s="137" t="str">
        <f>IF('NEO PU'!O17=0," ",'NEO PU'!O17)</f>
        <v xml:space="preserve"> </v>
      </c>
      <c r="G10" s="137" t="str">
        <f>IF('NEO PU'!P17=0," ",'NEO PU'!P17)</f>
        <v xml:space="preserve"> </v>
      </c>
      <c r="H10" s="137" t="str">
        <f>IF('NEO PU'!Q17=0," ",'NEO PU'!Q17)</f>
        <v xml:space="preserve"> </v>
      </c>
      <c r="I10" s="137" t="str">
        <f>IF('NEO PU'!R17=0," ",'NEO PU'!R17)</f>
        <v xml:space="preserve"> </v>
      </c>
      <c r="J10" s="137" t="str">
        <f>IF('NEO PU'!S17=0," ",'NEO PU'!S17)</f>
        <v xml:space="preserve"> </v>
      </c>
      <c r="K10" s="137" t="str">
        <f>IF('NEO PU'!T17=0," ",'NEO PU'!T17)</f>
        <v xml:space="preserve"> </v>
      </c>
      <c r="L10" s="137">
        <f t="shared" si="0"/>
        <v>0</v>
      </c>
      <c r="M10" s="76"/>
    </row>
    <row r="11" spans="1:13" ht="23.25" customHeight="1">
      <c r="A11" s="79" t="str">
        <f>'NEO PU'!D18</f>
        <v>NEO-8PU</v>
      </c>
      <c r="B11" s="137" t="str">
        <f>IF('NEO PU'!K18=0," ",'NEO PU'!K18)</f>
        <v xml:space="preserve"> </v>
      </c>
      <c r="C11" s="137" t="str">
        <f>IF('NEO PU'!L18=0," ",'NEO PU'!L18)</f>
        <v xml:space="preserve"> </v>
      </c>
      <c r="D11" s="137" t="str">
        <f>IF('NEO PU'!M18=0," ",'NEO PU'!M18)</f>
        <v xml:space="preserve"> </v>
      </c>
      <c r="E11" s="137" t="str">
        <f>IF('NEO PU'!N18=0," ",'NEO PU'!N18)</f>
        <v xml:space="preserve"> </v>
      </c>
      <c r="F11" s="137" t="str">
        <f>IF('NEO PU'!O18=0," ",'NEO PU'!O18)</f>
        <v xml:space="preserve"> </v>
      </c>
      <c r="G11" s="137" t="str">
        <f>IF('NEO PU'!P18=0," ",'NEO PU'!P18)</f>
        <v xml:space="preserve"> </v>
      </c>
      <c r="H11" s="137" t="str">
        <f>IF('NEO PU'!Q18=0," ",'NEO PU'!Q18)</f>
        <v xml:space="preserve"> </v>
      </c>
      <c r="I11" s="137" t="str">
        <f>IF('NEO PU'!R18=0," ",'NEO PU'!R18)</f>
        <v xml:space="preserve"> </v>
      </c>
      <c r="J11" s="137" t="str">
        <f>IF('NEO PU'!S18=0," ",'NEO PU'!S18)</f>
        <v xml:space="preserve"> </v>
      </c>
      <c r="K11" s="137" t="str">
        <f>IF('NEO PU'!T18=0," ",'NEO PU'!T18)</f>
        <v xml:space="preserve"> </v>
      </c>
      <c r="L11" s="137">
        <f t="shared" si="0"/>
        <v>0</v>
      </c>
      <c r="M11" s="76"/>
    </row>
    <row r="12" spans="1:13" ht="23.25" customHeight="1">
      <c r="A12" s="79" t="str">
        <f>'NEO PU'!D19</f>
        <v>NEO-9PU</v>
      </c>
      <c r="B12" s="137" t="str">
        <f>IF('NEO PU'!K19=0," ",'NEO PU'!K19)</f>
        <v xml:space="preserve"> </v>
      </c>
      <c r="C12" s="137" t="str">
        <f>IF('NEO PU'!L19=0," ",'NEO PU'!L19)</f>
        <v xml:space="preserve"> </v>
      </c>
      <c r="D12" s="137" t="str">
        <f>IF('NEO PU'!M19=0," ",'NEO PU'!M19)</f>
        <v xml:space="preserve"> </v>
      </c>
      <c r="E12" s="137" t="str">
        <f>IF('NEO PU'!N19=0," ",'NEO PU'!N19)</f>
        <v xml:space="preserve"> </v>
      </c>
      <c r="F12" s="137" t="str">
        <f>IF('NEO PU'!O19=0," ",'NEO PU'!O19)</f>
        <v xml:space="preserve"> </v>
      </c>
      <c r="G12" s="137" t="str">
        <f>IF('NEO PU'!P19=0," ",'NEO PU'!P19)</f>
        <v xml:space="preserve"> </v>
      </c>
      <c r="H12" s="137" t="str">
        <f>IF('NEO PU'!Q19=0," ",'NEO PU'!Q19)</f>
        <v xml:space="preserve"> </v>
      </c>
      <c r="I12" s="137" t="str">
        <f>IF('NEO PU'!R19=0," ",'NEO PU'!R19)</f>
        <v xml:space="preserve"> </v>
      </c>
      <c r="J12" s="137" t="str">
        <f>IF('NEO PU'!S19=0," ",'NEO PU'!S19)</f>
        <v xml:space="preserve"> </v>
      </c>
      <c r="K12" s="137" t="str">
        <f>IF('NEO PU'!T19=0," ",'NEO PU'!T19)</f>
        <v xml:space="preserve"> </v>
      </c>
      <c r="L12" s="137">
        <f t="shared" si="0"/>
        <v>0</v>
      </c>
      <c r="M12" s="76"/>
    </row>
    <row r="13" spans="1:13" ht="23.25" customHeight="1">
      <c r="A13" s="79" t="str">
        <f>'NEO PU'!D20</f>
        <v>NEO-10PU</v>
      </c>
      <c r="B13" s="137" t="str">
        <f>IF('NEO PU'!K20=0," ",'NEO PU'!K20)</f>
        <v xml:space="preserve"> </v>
      </c>
      <c r="C13" s="137" t="str">
        <f>IF('NEO PU'!L20=0," ",'NEO PU'!L20)</f>
        <v xml:space="preserve"> </v>
      </c>
      <c r="D13" s="137" t="str">
        <f>IF('NEO PU'!M20=0," ",'NEO PU'!M20)</f>
        <v xml:space="preserve"> </v>
      </c>
      <c r="E13" s="137" t="str">
        <f>IF('NEO PU'!N20=0," ",'NEO PU'!N20)</f>
        <v xml:space="preserve"> </v>
      </c>
      <c r="F13" s="137" t="str">
        <f>IF('NEO PU'!O20=0," ",'NEO PU'!O20)</f>
        <v xml:space="preserve"> </v>
      </c>
      <c r="G13" s="137" t="str">
        <f>IF('NEO PU'!P20=0," ",'NEO PU'!P20)</f>
        <v xml:space="preserve"> </v>
      </c>
      <c r="H13" s="137" t="str">
        <f>IF('NEO PU'!Q20=0," ",'NEO PU'!Q20)</f>
        <v xml:space="preserve"> </v>
      </c>
      <c r="I13" s="137" t="str">
        <f>IF('NEO PU'!R20=0," ",'NEO PU'!R20)</f>
        <v xml:space="preserve"> </v>
      </c>
      <c r="J13" s="137" t="str">
        <f>IF('NEO PU'!S20=0," ",'NEO PU'!S20)</f>
        <v xml:space="preserve"> </v>
      </c>
      <c r="K13" s="137" t="str">
        <f>IF('NEO PU'!T20=0," ",'NEO PU'!T20)</f>
        <v xml:space="preserve"> </v>
      </c>
      <c r="L13" s="137">
        <f t="shared" si="0"/>
        <v>0</v>
      </c>
    </row>
    <row r="14" spans="1:13" ht="23.25" customHeight="1">
      <c r="A14" s="79" t="str">
        <f>'NEO PU'!D21</f>
        <v>NEO-11PU</v>
      </c>
      <c r="B14" s="137" t="str">
        <f>IF('NEO PU'!K21=0," ",'NEO PU'!K21)</f>
        <v xml:space="preserve"> </v>
      </c>
      <c r="C14" s="137" t="str">
        <f>IF('NEO PU'!L21=0," ",'NEO PU'!L21)</f>
        <v xml:space="preserve"> </v>
      </c>
      <c r="D14" s="137" t="str">
        <f>IF('NEO PU'!M21=0," ",'NEO PU'!M21)</f>
        <v xml:space="preserve"> </v>
      </c>
      <c r="E14" s="137" t="str">
        <f>IF('NEO PU'!N21=0," ",'NEO PU'!N21)</f>
        <v xml:space="preserve"> </v>
      </c>
      <c r="F14" s="137" t="str">
        <f>IF('NEO PU'!O21=0," ",'NEO PU'!O21)</f>
        <v xml:space="preserve"> </v>
      </c>
      <c r="G14" s="137" t="str">
        <f>IF('NEO PU'!P21=0," ",'NEO PU'!P21)</f>
        <v xml:space="preserve"> </v>
      </c>
      <c r="H14" s="137" t="str">
        <f>IF('NEO PU'!Q21=0," ",'NEO PU'!Q21)</f>
        <v xml:space="preserve"> </v>
      </c>
      <c r="I14" s="137" t="str">
        <f>IF('NEO PU'!R21=0," ",'NEO PU'!R21)</f>
        <v xml:space="preserve"> </v>
      </c>
      <c r="J14" s="137" t="str">
        <f>IF('NEO PU'!S21=0," ",'NEO PU'!S21)</f>
        <v xml:space="preserve"> </v>
      </c>
      <c r="K14" s="137" t="str">
        <f>IF('NEO PU'!T21=0," ",'NEO PU'!T21)</f>
        <v xml:space="preserve"> </v>
      </c>
      <c r="L14" s="137">
        <f t="shared" si="0"/>
        <v>0</v>
      </c>
    </row>
    <row r="15" spans="1:13" ht="23.25" customHeight="1">
      <c r="A15" s="79" t="str">
        <f>'NEO PU'!D22</f>
        <v>NEO-12PU</v>
      </c>
      <c r="B15" s="137" t="str">
        <f>IF('NEO PU'!K22=0," ",'NEO PU'!K22)</f>
        <v xml:space="preserve"> </v>
      </c>
      <c r="C15" s="137" t="str">
        <f>IF('NEO PU'!L22=0," ",'NEO PU'!L22)</f>
        <v xml:space="preserve"> </v>
      </c>
      <c r="D15" s="137" t="str">
        <f>IF('NEO PU'!M22=0," ",'NEO PU'!M22)</f>
        <v xml:space="preserve"> </v>
      </c>
      <c r="E15" s="137" t="str">
        <f>IF('NEO PU'!N22=0," ",'NEO PU'!N22)</f>
        <v xml:space="preserve"> </v>
      </c>
      <c r="F15" s="137" t="str">
        <f>IF('NEO PU'!O22=0," ",'NEO PU'!O22)</f>
        <v xml:space="preserve"> </v>
      </c>
      <c r="G15" s="137" t="str">
        <f>IF('NEO PU'!P22=0," ",'NEO PU'!P22)</f>
        <v xml:space="preserve"> </v>
      </c>
      <c r="H15" s="137" t="str">
        <f>IF('NEO PU'!Q22=0," ",'NEO PU'!Q22)</f>
        <v xml:space="preserve"> </v>
      </c>
      <c r="I15" s="137" t="str">
        <f>IF('NEO PU'!R22=0," ",'NEO PU'!R22)</f>
        <v xml:space="preserve"> </v>
      </c>
      <c r="J15" s="137" t="str">
        <f>IF('NEO PU'!S22=0," ",'NEO PU'!S22)</f>
        <v xml:space="preserve"> </v>
      </c>
      <c r="K15" s="137" t="str">
        <f>IF('NEO PU'!T22=0," ",'NEO PU'!T22)</f>
        <v xml:space="preserve"> </v>
      </c>
      <c r="L15" s="137">
        <f t="shared" si="0"/>
        <v>0</v>
      </c>
    </row>
    <row r="16" spans="1:13" ht="23.25" customHeight="1">
      <c r="A16" s="79" t="str">
        <f>'NEO PU'!D23</f>
        <v>NEO-13PU</v>
      </c>
      <c r="B16" s="137" t="str">
        <f>IF('NEO PU'!K23=0," ",'NEO PU'!K23)</f>
        <v xml:space="preserve"> </v>
      </c>
      <c r="C16" s="137" t="str">
        <f>IF('NEO PU'!L23=0," ",'NEO PU'!L23)</f>
        <v xml:space="preserve"> </v>
      </c>
      <c r="D16" s="137" t="str">
        <f>IF('NEO PU'!M23=0," ",'NEO PU'!M23)</f>
        <v xml:space="preserve"> </v>
      </c>
      <c r="E16" s="137" t="str">
        <f>IF('NEO PU'!N23=0," ",'NEO PU'!N23)</f>
        <v xml:space="preserve"> </v>
      </c>
      <c r="F16" s="137" t="str">
        <f>IF('NEO PU'!O23=0," ",'NEO PU'!O23)</f>
        <v xml:space="preserve"> </v>
      </c>
      <c r="G16" s="137" t="str">
        <f>IF('NEO PU'!P23=0," ",'NEO PU'!P23)</f>
        <v xml:space="preserve"> </v>
      </c>
      <c r="H16" s="137" t="str">
        <f>IF('NEO PU'!Q23=0," ",'NEO PU'!Q23)</f>
        <v xml:space="preserve"> </v>
      </c>
      <c r="I16" s="137" t="str">
        <f>IF('NEO PU'!R23=0," ",'NEO PU'!R23)</f>
        <v xml:space="preserve"> </v>
      </c>
      <c r="J16" s="137" t="str">
        <f>IF('NEO PU'!S23=0," ",'NEO PU'!S23)</f>
        <v xml:space="preserve"> </v>
      </c>
      <c r="K16" s="137" t="str">
        <f>IF('NEO PU'!T23=0," ",'NEO PU'!T23)</f>
        <v xml:space="preserve"> </v>
      </c>
      <c r="L16" s="137">
        <f t="shared" si="0"/>
        <v>0</v>
      </c>
    </row>
    <row r="17" spans="1:12" ht="23.25" customHeight="1">
      <c r="A17" s="79" t="str">
        <f>'NEO PU'!D24</f>
        <v>NEO-14PU</v>
      </c>
      <c r="B17" s="137" t="str">
        <f>IF('NEO PU'!K24=0," ",'NEO PU'!K24)</f>
        <v xml:space="preserve"> </v>
      </c>
      <c r="C17" s="137" t="str">
        <f>IF('NEO PU'!L24=0," ",'NEO PU'!L24)</f>
        <v xml:space="preserve"> </v>
      </c>
      <c r="D17" s="137" t="str">
        <f>IF('NEO PU'!M24=0," ",'NEO PU'!M24)</f>
        <v xml:space="preserve"> </v>
      </c>
      <c r="E17" s="137" t="str">
        <f>IF('NEO PU'!N24=0," ",'NEO PU'!N24)</f>
        <v xml:space="preserve"> </v>
      </c>
      <c r="F17" s="137" t="str">
        <f>IF('NEO PU'!O24=0," ",'NEO PU'!O24)</f>
        <v xml:space="preserve"> </v>
      </c>
      <c r="G17" s="137" t="str">
        <f>IF('NEO PU'!P24=0," ",'NEO PU'!P24)</f>
        <v xml:space="preserve"> </v>
      </c>
      <c r="H17" s="137" t="str">
        <f>IF('NEO PU'!Q24=0," ",'NEO PU'!Q24)</f>
        <v xml:space="preserve"> </v>
      </c>
      <c r="I17" s="137" t="str">
        <f>IF('NEO PU'!R24=0," ",'NEO PU'!R24)</f>
        <v xml:space="preserve"> </v>
      </c>
      <c r="J17" s="137" t="str">
        <f>IF('NEO PU'!S24=0," ",'NEO PU'!S24)</f>
        <v xml:space="preserve"> </v>
      </c>
      <c r="K17" s="137" t="str">
        <f>IF('NEO PU'!T24=0," ",'NEO PU'!T24)</f>
        <v xml:space="preserve"> </v>
      </c>
      <c r="L17" s="137">
        <f t="shared" si="0"/>
        <v>0</v>
      </c>
    </row>
    <row r="18" spans="1:12" ht="23.25" customHeight="1">
      <c r="A18" s="79" t="str">
        <f>'NEO PU'!D25</f>
        <v>NEO-15PU</v>
      </c>
      <c r="B18" s="137" t="str">
        <f>IF('NEO PU'!K25=0," ",'NEO PU'!K25)</f>
        <v xml:space="preserve"> </v>
      </c>
      <c r="C18" s="137" t="str">
        <f>IF('NEO PU'!L25=0," ",'NEO PU'!L25)</f>
        <v xml:space="preserve"> </v>
      </c>
      <c r="D18" s="137" t="str">
        <f>IF('NEO PU'!M25=0," ",'NEO PU'!M25)</f>
        <v xml:space="preserve"> </v>
      </c>
      <c r="E18" s="137" t="str">
        <f>IF('NEO PU'!N25=0," ",'NEO PU'!N25)</f>
        <v xml:space="preserve"> </v>
      </c>
      <c r="F18" s="137" t="str">
        <f>IF('NEO PU'!O25=0," ",'NEO PU'!O25)</f>
        <v xml:space="preserve"> </v>
      </c>
      <c r="G18" s="137" t="str">
        <f>IF('NEO PU'!P25=0," ",'NEO PU'!P25)</f>
        <v xml:space="preserve"> </v>
      </c>
      <c r="H18" s="137" t="str">
        <f>IF('NEO PU'!Q25=0," ",'NEO PU'!Q25)</f>
        <v xml:space="preserve"> </v>
      </c>
      <c r="I18" s="137" t="str">
        <f>IF('NEO PU'!R25=0," ",'NEO PU'!R25)</f>
        <v xml:space="preserve"> </v>
      </c>
      <c r="J18" s="137" t="str">
        <f>IF('NEO PU'!S25=0," ",'NEO PU'!S25)</f>
        <v xml:space="preserve"> </v>
      </c>
      <c r="K18" s="137" t="str">
        <f>IF('NEO PU'!T25=0," ",'NEO PU'!T25)</f>
        <v xml:space="preserve"> </v>
      </c>
      <c r="L18" s="137">
        <f t="shared" si="0"/>
        <v>0</v>
      </c>
    </row>
    <row r="19" spans="1:12" ht="23.25" customHeight="1">
      <c r="A19" s="79" t="str">
        <f>'NEO PU'!D26</f>
        <v>NEO-16PU</v>
      </c>
      <c r="B19" s="137" t="str">
        <f>IF('NEO PU'!K26=0," ",'NEO PU'!K26)</f>
        <v xml:space="preserve"> </v>
      </c>
      <c r="C19" s="137" t="str">
        <f>IF('NEO PU'!L26=0," ",'NEO PU'!L26)</f>
        <v xml:space="preserve"> </v>
      </c>
      <c r="D19" s="137" t="str">
        <f>IF('NEO PU'!M26=0," ",'NEO PU'!M26)</f>
        <v xml:space="preserve"> </v>
      </c>
      <c r="E19" s="137" t="str">
        <f>IF('NEO PU'!N26=0," ",'NEO PU'!N26)</f>
        <v xml:space="preserve"> </v>
      </c>
      <c r="F19" s="137" t="str">
        <f>IF('NEO PU'!O26=0," ",'NEO PU'!O26)</f>
        <v xml:space="preserve"> </v>
      </c>
      <c r="G19" s="137" t="str">
        <f>IF('NEO PU'!P26=0," ",'NEO PU'!P26)</f>
        <v xml:space="preserve"> </v>
      </c>
      <c r="H19" s="137" t="str">
        <f>IF('NEO PU'!Q26=0," ",'NEO PU'!Q26)</f>
        <v xml:space="preserve"> </v>
      </c>
      <c r="I19" s="137" t="str">
        <f>IF('NEO PU'!R26=0," ",'NEO PU'!R26)</f>
        <v xml:space="preserve"> </v>
      </c>
      <c r="J19" s="137" t="str">
        <f>IF('NEO PU'!S26=0," ",'NEO PU'!S26)</f>
        <v xml:space="preserve"> </v>
      </c>
      <c r="K19" s="137" t="str">
        <f>IF('NEO PU'!T26=0," ",'NEO PU'!T26)</f>
        <v xml:space="preserve"> </v>
      </c>
      <c r="L19" s="137">
        <f t="shared" si="0"/>
        <v>0</v>
      </c>
    </row>
    <row r="20" spans="1:12" ht="23.25" customHeight="1">
      <c r="A20" s="79" t="str">
        <f>'NEO PU'!D27</f>
        <v>NEO-17PU</v>
      </c>
      <c r="B20" s="137" t="str">
        <f>IF('NEO PU'!K27=0," ",'NEO PU'!K27)</f>
        <v xml:space="preserve"> </v>
      </c>
      <c r="C20" s="137" t="str">
        <f>IF('NEO PU'!L27=0," ",'NEO PU'!L27)</f>
        <v xml:space="preserve"> </v>
      </c>
      <c r="D20" s="137" t="str">
        <f>IF('NEO PU'!M27=0," ",'NEO PU'!M27)</f>
        <v xml:space="preserve"> </v>
      </c>
      <c r="E20" s="137" t="str">
        <f>IF('NEO PU'!N27=0," ",'NEO PU'!N27)</f>
        <v xml:space="preserve"> </v>
      </c>
      <c r="F20" s="137" t="str">
        <f>IF('NEO PU'!O27=0," ",'NEO PU'!O27)</f>
        <v xml:space="preserve"> </v>
      </c>
      <c r="G20" s="137" t="str">
        <f>IF('NEO PU'!P27=0," ",'NEO PU'!P27)</f>
        <v xml:space="preserve"> </v>
      </c>
      <c r="H20" s="137" t="str">
        <f>IF('NEO PU'!Q27=0," ",'NEO PU'!Q27)</f>
        <v xml:space="preserve"> </v>
      </c>
      <c r="I20" s="137" t="str">
        <f>IF('NEO PU'!R27=0," ",'NEO PU'!R27)</f>
        <v xml:space="preserve"> </v>
      </c>
      <c r="J20" s="137" t="str">
        <f>IF('NEO PU'!S27=0," ",'NEO PU'!S27)</f>
        <v xml:space="preserve"> </v>
      </c>
      <c r="K20" s="137" t="str">
        <f>IF('NEO PU'!T27=0," ",'NEO PU'!T27)</f>
        <v xml:space="preserve"> </v>
      </c>
      <c r="L20" s="137">
        <f t="shared" si="0"/>
        <v>0</v>
      </c>
    </row>
    <row r="21" spans="1:12" ht="23.25" customHeight="1">
      <c r="A21" s="79" t="str">
        <f>'NEO PU'!D28</f>
        <v>NEO-18PU</v>
      </c>
      <c r="B21" s="137" t="str">
        <f>IF('NEO PU'!K28=0," ",'NEO PU'!K28)</f>
        <v xml:space="preserve"> </v>
      </c>
      <c r="C21" s="137" t="str">
        <f>IF('NEO PU'!L28=0," ",'NEO PU'!L28)</f>
        <v xml:space="preserve"> </v>
      </c>
      <c r="D21" s="137" t="str">
        <f>IF('NEO PU'!M28=0," ",'NEO PU'!M28)</f>
        <v xml:space="preserve"> </v>
      </c>
      <c r="E21" s="137" t="str">
        <f>IF('NEO PU'!N28=0," ",'NEO PU'!N28)</f>
        <v xml:space="preserve"> </v>
      </c>
      <c r="F21" s="137" t="str">
        <f>IF('NEO PU'!O28=0," ",'NEO PU'!O28)</f>
        <v xml:space="preserve"> </v>
      </c>
      <c r="G21" s="137" t="str">
        <f>IF('NEO PU'!P28=0," ",'NEO PU'!P28)</f>
        <v xml:space="preserve"> </v>
      </c>
      <c r="H21" s="137" t="str">
        <f>IF('NEO PU'!Q28=0," ",'NEO PU'!Q28)</f>
        <v xml:space="preserve"> </v>
      </c>
      <c r="I21" s="137" t="str">
        <f>IF('NEO PU'!R28=0," ",'NEO PU'!R28)</f>
        <v xml:space="preserve"> </v>
      </c>
      <c r="J21" s="137" t="str">
        <f>IF('NEO PU'!S28=0," ",'NEO PU'!S28)</f>
        <v xml:space="preserve"> </v>
      </c>
      <c r="K21" s="137" t="str">
        <f>IF('NEO PU'!T28=0," ",'NEO PU'!T28)</f>
        <v xml:space="preserve"> </v>
      </c>
      <c r="L21" s="137">
        <f t="shared" si="0"/>
        <v>0</v>
      </c>
    </row>
    <row r="22" spans="1:12" ht="23.25" customHeight="1">
      <c r="A22" s="79" t="str">
        <f>'NEO PU'!D29</f>
        <v>NEO-20PU</v>
      </c>
      <c r="B22" s="137" t="str">
        <f>IF('NEO PU'!K29=0," ",'NEO PU'!K29)</f>
        <v xml:space="preserve"> </v>
      </c>
      <c r="C22" s="137" t="str">
        <f>IF('NEO PU'!L29=0," ",'NEO PU'!L29)</f>
        <v xml:space="preserve"> </v>
      </c>
      <c r="D22" s="137" t="str">
        <f>IF('NEO PU'!M29=0," ",'NEO PU'!M29)</f>
        <v xml:space="preserve"> </v>
      </c>
      <c r="E22" s="137" t="str">
        <f>IF('NEO PU'!N29=0," ",'NEO PU'!N29)</f>
        <v xml:space="preserve"> </v>
      </c>
      <c r="F22" s="137" t="str">
        <f>IF('NEO PU'!O29=0," ",'NEO PU'!O29)</f>
        <v xml:space="preserve"> </v>
      </c>
      <c r="G22" s="137" t="str">
        <f>IF('NEO PU'!P29=0," ",'NEO PU'!P29)</f>
        <v xml:space="preserve"> </v>
      </c>
      <c r="H22" s="137" t="str">
        <f>IF('NEO PU'!Q29=0," ",'NEO PU'!Q29)</f>
        <v xml:space="preserve"> </v>
      </c>
      <c r="I22" s="137" t="str">
        <f>IF('NEO PU'!R29=0," ",'NEO PU'!R29)</f>
        <v xml:space="preserve"> </v>
      </c>
      <c r="J22" s="137" t="str">
        <f>IF('NEO PU'!S29=0," ",'NEO PU'!S29)</f>
        <v xml:space="preserve"> </v>
      </c>
      <c r="K22" s="137" t="str">
        <f>IF('NEO PU'!T29=0," ",'NEO PU'!T29)</f>
        <v xml:space="preserve"> </v>
      </c>
      <c r="L22" s="137">
        <f t="shared" si="0"/>
        <v>0</v>
      </c>
    </row>
    <row r="23" spans="1:12" ht="23.25" customHeight="1">
      <c r="A23" s="79" t="str">
        <f>'NEO PU'!D30</f>
        <v>NEO-22PU</v>
      </c>
      <c r="B23" s="137" t="str">
        <f>IF('NEO PU'!K30=0," ",'NEO PU'!K30)</f>
        <v xml:space="preserve"> </v>
      </c>
      <c r="C23" s="137" t="str">
        <f>IF('NEO PU'!L30=0," ",'NEO PU'!L30)</f>
        <v xml:space="preserve"> </v>
      </c>
      <c r="D23" s="137" t="str">
        <f>IF('NEO PU'!M30=0," ",'NEO PU'!M30)</f>
        <v xml:space="preserve"> </v>
      </c>
      <c r="E23" s="137" t="str">
        <f>IF('NEO PU'!N30=0," ",'NEO PU'!N30)</f>
        <v xml:space="preserve"> </v>
      </c>
      <c r="F23" s="137" t="str">
        <f>IF('NEO PU'!O30=0," ",'NEO PU'!O30)</f>
        <v xml:space="preserve"> </v>
      </c>
      <c r="G23" s="137" t="str">
        <f>IF('NEO PU'!P30=0," ",'NEO PU'!P30)</f>
        <v xml:space="preserve"> </v>
      </c>
      <c r="H23" s="137" t="str">
        <f>IF('NEO PU'!Q30=0," ",'NEO PU'!Q30)</f>
        <v xml:space="preserve"> </v>
      </c>
      <c r="I23" s="137" t="str">
        <f>IF('NEO PU'!R30=0," ",'NEO PU'!R30)</f>
        <v xml:space="preserve"> </v>
      </c>
      <c r="J23" s="137" t="str">
        <f>IF('NEO PU'!S30=0," ",'NEO PU'!S30)</f>
        <v xml:space="preserve"> </v>
      </c>
      <c r="K23" s="137" t="str">
        <f>IF('NEO PU'!T30=0," ",'NEO PU'!T30)</f>
        <v xml:space="preserve"> </v>
      </c>
      <c r="L23" s="137">
        <f t="shared" si="0"/>
        <v>0</v>
      </c>
    </row>
    <row r="24" spans="1:12" ht="23.25" customHeight="1">
      <c r="A24" s="79" t="str">
        <f>'NEO PU'!D31</f>
        <v>NEO-24PU</v>
      </c>
      <c r="B24" s="137" t="str">
        <f>IF('NEO PU'!K31=0," ",'NEO PU'!K31)</f>
        <v xml:space="preserve"> </v>
      </c>
      <c r="C24" s="137" t="str">
        <f>IF('NEO PU'!L31=0," ",'NEO PU'!L31)</f>
        <v xml:space="preserve"> </v>
      </c>
      <c r="D24" s="137" t="str">
        <f>IF('NEO PU'!M31=0," ",'NEO PU'!M31)</f>
        <v xml:space="preserve"> </v>
      </c>
      <c r="E24" s="137" t="str">
        <f>IF('NEO PU'!N31=0," ",'NEO PU'!N31)</f>
        <v xml:space="preserve"> </v>
      </c>
      <c r="F24" s="137" t="str">
        <f>IF('NEO PU'!O31=0," ",'NEO PU'!O31)</f>
        <v xml:space="preserve"> </v>
      </c>
      <c r="G24" s="137" t="str">
        <f>IF('NEO PU'!P31=0," ",'NEO PU'!P31)</f>
        <v xml:space="preserve"> </v>
      </c>
      <c r="H24" s="137" t="str">
        <f>IF('NEO PU'!Q31=0," ",'NEO PU'!Q31)</f>
        <v xml:space="preserve"> </v>
      </c>
      <c r="I24" s="137" t="str">
        <f>IF('NEO PU'!R31=0," ",'NEO PU'!R31)</f>
        <v xml:space="preserve"> </v>
      </c>
      <c r="J24" s="137" t="str">
        <f>IF('NEO PU'!S31=0," ",'NEO PU'!S31)</f>
        <v xml:space="preserve"> </v>
      </c>
      <c r="K24" s="137" t="str">
        <f>IF('NEO PU'!T31=0," ",'NEO PU'!T31)</f>
        <v xml:space="preserve"> </v>
      </c>
      <c r="L24" s="137">
        <f t="shared" si="0"/>
        <v>0</v>
      </c>
    </row>
    <row r="25" spans="1:12" ht="23.25" customHeight="1">
      <c r="A25" s="79" t="str">
        <f>'NEO PU'!D32</f>
        <v>NEO-26PU</v>
      </c>
      <c r="B25" s="137" t="str">
        <f>IF('NEO PU'!K32=0," ",'NEO PU'!K32)</f>
        <v xml:space="preserve"> </v>
      </c>
      <c r="C25" s="137" t="str">
        <f>IF('NEO PU'!L32=0," ",'NEO PU'!L32)</f>
        <v xml:space="preserve"> </v>
      </c>
      <c r="D25" s="137" t="str">
        <f>IF('NEO PU'!M32=0," ",'NEO PU'!M32)</f>
        <v xml:space="preserve"> </v>
      </c>
      <c r="E25" s="137" t="str">
        <f>IF('NEO PU'!N32=0," ",'NEO PU'!N32)</f>
        <v xml:space="preserve"> </v>
      </c>
      <c r="F25" s="137" t="str">
        <f>IF('NEO PU'!O32=0," ",'NEO PU'!O32)</f>
        <v xml:space="preserve"> </v>
      </c>
      <c r="G25" s="137" t="str">
        <f>IF('NEO PU'!P32=0," ",'NEO PU'!P32)</f>
        <v xml:space="preserve"> </v>
      </c>
      <c r="H25" s="137" t="str">
        <f>IF('NEO PU'!Q32=0," ",'NEO PU'!Q32)</f>
        <v xml:space="preserve"> </v>
      </c>
      <c r="I25" s="137" t="str">
        <f>IF('NEO PU'!R32=0," ",'NEO PU'!R32)</f>
        <v xml:space="preserve"> </v>
      </c>
      <c r="J25" s="137" t="str">
        <f>IF('NEO PU'!S32=0," ",'NEO PU'!S32)</f>
        <v xml:space="preserve"> </v>
      </c>
      <c r="K25" s="137" t="str">
        <f>IF('NEO PU'!T32=0," ",'NEO PU'!T32)</f>
        <v xml:space="preserve"> </v>
      </c>
      <c r="L25" s="137">
        <f t="shared" si="0"/>
        <v>0</v>
      </c>
    </row>
    <row r="26" spans="1:12" ht="23.25" customHeight="1">
      <c r="A26" s="79" t="str">
        <f>'NEO PU'!D33</f>
        <v>NEO-28PU</v>
      </c>
      <c r="B26" s="137" t="str">
        <f>IF('NEO PU'!K33=0," ",'NEO PU'!K33)</f>
        <v xml:space="preserve"> </v>
      </c>
      <c r="C26" s="137" t="str">
        <f>IF('NEO PU'!L33=0," ",'NEO PU'!L33)</f>
        <v xml:space="preserve"> </v>
      </c>
      <c r="D26" s="137" t="str">
        <f>IF('NEO PU'!M33=0," ",'NEO PU'!M33)</f>
        <v xml:space="preserve"> </v>
      </c>
      <c r="E26" s="137" t="str">
        <f>IF('NEO PU'!N33=0," ",'NEO PU'!N33)</f>
        <v xml:space="preserve"> </v>
      </c>
      <c r="F26" s="137" t="str">
        <f>IF('NEO PU'!O33=0," ",'NEO PU'!O33)</f>
        <v xml:space="preserve"> </v>
      </c>
      <c r="G26" s="137" t="str">
        <f>IF('NEO PU'!P33=0," ",'NEO PU'!P33)</f>
        <v xml:space="preserve"> </v>
      </c>
      <c r="H26" s="137" t="str">
        <f>IF('NEO PU'!Q33=0," ",'NEO PU'!Q33)</f>
        <v xml:space="preserve"> </v>
      </c>
      <c r="I26" s="137" t="str">
        <f>IF('NEO PU'!R33=0," ",'NEO PU'!R33)</f>
        <v xml:space="preserve"> </v>
      </c>
      <c r="J26" s="137" t="str">
        <f>IF('NEO PU'!S33=0," ",'NEO PU'!S33)</f>
        <v xml:space="preserve"> </v>
      </c>
      <c r="K26" s="137" t="str">
        <f>IF('NEO PU'!T33=0," ",'NEO PU'!T33)</f>
        <v xml:space="preserve"> </v>
      </c>
      <c r="L26" s="137">
        <f t="shared" si="0"/>
        <v>0</v>
      </c>
    </row>
    <row r="27" spans="1:12" ht="23.25" customHeight="1">
      <c r="A27" s="79" t="str">
        <f>'NEO PU'!D34</f>
        <v>NEO-30PU</v>
      </c>
      <c r="B27" s="137" t="str">
        <f>IF('NEO PU'!K34=0," ",'NEO PU'!K34)</f>
        <v xml:space="preserve"> </v>
      </c>
      <c r="C27" s="137" t="str">
        <f>IF('NEO PU'!L34=0," ",'NEO PU'!L34)</f>
        <v xml:space="preserve"> </v>
      </c>
      <c r="D27" s="137" t="str">
        <f>IF('NEO PU'!M34=0," ",'NEO PU'!M34)</f>
        <v xml:space="preserve"> </v>
      </c>
      <c r="E27" s="137" t="str">
        <f>IF('NEO PU'!N34=0," ",'NEO PU'!N34)</f>
        <v xml:space="preserve"> </v>
      </c>
      <c r="F27" s="137" t="str">
        <f>IF('NEO PU'!O34=0," ",'NEO PU'!O34)</f>
        <v xml:space="preserve"> </v>
      </c>
      <c r="G27" s="137" t="str">
        <f>IF('NEO PU'!P34=0," ",'NEO PU'!P34)</f>
        <v xml:space="preserve"> </v>
      </c>
      <c r="H27" s="137" t="str">
        <f>IF('NEO PU'!Q34=0," ",'NEO PU'!Q34)</f>
        <v xml:space="preserve"> </v>
      </c>
      <c r="I27" s="137" t="str">
        <f>IF('NEO PU'!R34=0," ",'NEO PU'!R34)</f>
        <v xml:space="preserve"> </v>
      </c>
      <c r="J27" s="137" t="str">
        <f>IF('NEO PU'!S34=0," ",'NEO PU'!S34)</f>
        <v xml:space="preserve"> </v>
      </c>
      <c r="K27" s="137" t="str">
        <f>IF('NEO PU'!T34=0," ",'NEO PU'!T34)</f>
        <v xml:space="preserve"> </v>
      </c>
      <c r="L27" s="137">
        <f t="shared" si="0"/>
        <v>0</v>
      </c>
    </row>
    <row r="28" spans="1:12" ht="23.25" customHeight="1">
      <c r="A28" s="79" t="str">
        <f>'NEO PU'!D35</f>
        <v>NEO-32PU</v>
      </c>
      <c r="B28" s="137" t="str">
        <f>IF('NEO PU'!K35=0," ",'NEO PU'!K35)</f>
        <v xml:space="preserve"> </v>
      </c>
      <c r="C28" s="137" t="str">
        <f>IF('NEO PU'!L35=0," ",'NEO PU'!L35)</f>
        <v xml:space="preserve"> </v>
      </c>
      <c r="D28" s="137" t="str">
        <f>IF('NEO PU'!M35=0," ",'NEO PU'!M35)</f>
        <v xml:space="preserve"> </v>
      </c>
      <c r="E28" s="137" t="str">
        <f>IF('NEO PU'!N35=0," ",'NEO PU'!N35)</f>
        <v xml:space="preserve"> </v>
      </c>
      <c r="F28" s="137" t="str">
        <f>IF('NEO PU'!O35=0," ",'NEO PU'!O35)</f>
        <v xml:space="preserve"> </v>
      </c>
      <c r="G28" s="137" t="str">
        <f>IF('NEO PU'!P35=0," ",'NEO PU'!P35)</f>
        <v xml:space="preserve"> </v>
      </c>
      <c r="H28" s="137" t="str">
        <f>IF('NEO PU'!Q35=0," ",'NEO PU'!Q35)</f>
        <v xml:space="preserve"> </v>
      </c>
      <c r="I28" s="137" t="str">
        <f>IF('NEO PU'!R35=0," ",'NEO PU'!R35)</f>
        <v xml:space="preserve"> </v>
      </c>
      <c r="J28" s="137" t="str">
        <f>IF('NEO PU'!S35=0," ",'NEO PU'!S35)</f>
        <v xml:space="preserve"> </v>
      </c>
      <c r="K28" s="137" t="str">
        <f>IF('NEO PU'!T35=0," ",'NEO PU'!T35)</f>
        <v xml:space="preserve"> </v>
      </c>
      <c r="L28" s="137">
        <f t="shared" si="0"/>
        <v>0</v>
      </c>
    </row>
    <row r="29" spans="1:12" ht="23.25" customHeight="1">
      <c r="A29" s="79" t="str">
        <f>'NEO PU'!D36</f>
        <v>NEO-34PU</v>
      </c>
      <c r="B29" s="137" t="str">
        <f>IF('NEO PU'!K36=0," ",'NEO PU'!K36)</f>
        <v xml:space="preserve"> </v>
      </c>
      <c r="C29" s="137" t="str">
        <f>IF('NEO PU'!L36=0," ",'NEO PU'!L36)</f>
        <v xml:space="preserve"> </v>
      </c>
      <c r="D29" s="137" t="str">
        <f>IF('NEO PU'!M36=0," ",'NEO PU'!M36)</f>
        <v xml:space="preserve"> </v>
      </c>
      <c r="E29" s="137" t="str">
        <f>IF('NEO PU'!N36=0," ",'NEO PU'!N36)</f>
        <v xml:space="preserve"> </v>
      </c>
      <c r="F29" s="137" t="str">
        <f>IF('NEO PU'!O36=0," ",'NEO PU'!O36)</f>
        <v xml:space="preserve"> </v>
      </c>
      <c r="G29" s="137" t="str">
        <f>IF('NEO PU'!P36=0," ",'NEO PU'!P36)</f>
        <v xml:space="preserve"> </v>
      </c>
      <c r="H29" s="137" t="str">
        <f>IF('NEO PU'!Q36=0," ",'NEO PU'!Q36)</f>
        <v xml:space="preserve"> </v>
      </c>
      <c r="I29" s="137" t="str">
        <f>IF('NEO PU'!R36=0," ",'NEO PU'!R36)</f>
        <v xml:space="preserve"> </v>
      </c>
      <c r="J29" s="137" t="str">
        <f>IF('NEO PU'!S36=0," ",'NEO PU'!S36)</f>
        <v xml:space="preserve"> </v>
      </c>
      <c r="K29" s="137" t="str">
        <f>IF('NEO PU'!T36=0," ",'NEO PU'!T36)</f>
        <v xml:space="preserve"> </v>
      </c>
      <c r="L29" s="137">
        <f t="shared" si="0"/>
        <v>0</v>
      </c>
    </row>
    <row r="30" spans="1:12" ht="23.25" customHeight="1">
      <c r="A30" s="79" t="str">
        <f>'NEO PU'!D37</f>
        <v>NEO-36PU</v>
      </c>
      <c r="B30" s="137" t="str">
        <f>IF('NEO PU'!K37=0," ",'NEO PU'!K37)</f>
        <v xml:space="preserve"> </v>
      </c>
      <c r="C30" s="137" t="str">
        <f>IF('NEO PU'!L37=0," ",'NEO PU'!L37)</f>
        <v xml:space="preserve"> </v>
      </c>
      <c r="D30" s="137" t="str">
        <f>IF('NEO PU'!M37=0," ",'NEO PU'!M37)</f>
        <v xml:space="preserve"> </v>
      </c>
      <c r="E30" s="137" t="str">
        <f>IF('NEO PU'!N37=0," ",'NEO PU'!N37)</f>
        <v xml:space="preserve"> </v>
      </c>
      <c r="F30" s="137" t="str">
        <f>IF('NEO PU'!O37=0," ",'NEO PU'!O37)</f>
        <v xml:space="preserve"> </v>
      </c>
      <c r="G30" s="137" t="str">
        <f>IF('NEO PU'!P37=0," ",'NEO PU'!P37)</f>
        <v xml:space="preserve"> </v>
      </c>
      <c r="H30" s="137" t="str">
        <f>IF('NEO PU'!Q37=0," ",'NEO PU'!Q37)</f>
        <v xml:space="preserve"> </v>
      </c>
      <c r="I30" s="137" t="str">
        <f>IF('NEO PU'!R37=0," ",'NEO PU'!R37)</f>
        <v xml:space="preserve"> </v>
      </c>
      <c r="J30" s="137" t="str">
        <f>IF('NEO PU'!S37=0," ",'NEO PU'!S37)</f>
        <v xml:space="preserve"> </v>
      </c>
      <c r="K30" s="137" t="str">
        <f>IF('NEO PU'!T37=0," ",'NEO PU'!T37)</f>
        <v xml:space="preserve"> </v>
      </c>
      <c r="L30" s="137">
        <f t="shared" si="0"/>
        <v>0</v>
      </c>
    </row>
    <row r="31" spans="1:12" ht="23.25" customHeight="1">
      <c r="A31" s="79" t="str">
        <f>'NEO PU'!D38</f>
        <v>NEO-38PU</v>
      </c>
      <c r="B31" s="137" t="str">
        <f>IF('NEO PU'!K38=0," ",'NEO PU'!K38)</f>
        <v xml:space="preserve"> </v>
      </c>
      <c r="C31" s="137" t="str">
        <f>IF('NEO PU'!L38=0," ",'NEO PU'!L38)</f>
        <v xml:space="preserve"> </v>
      </c>
      <c r="D31" s="137" t="str">
        <f>IF('NEO PU'!M38=0," ",'NEO PU'!M38)</f>
        <v xml:space="preserve"> </v>
      </c>
      <c r="E31" s="137" t="str">
        <f>IF('NEO PU'!N38=0," ",'NEO PU'!N38)</f>
        <v xml:space="preserve"> </v>
      </c>
      <c r="F31" s="137" t="str">
        <f>IF('NEO PU'!O38=0," ",'NEO PU'!O38)</f>
        <v xml:space="preserve"> </v>
      </c>
      <c r="G31" s="137" t="str">
        <f>IF('NEO PU'!P38=0," ",'NEO PU'!P38)</f>
        <v xml:space="preserve"> </v>
      </c>
      <c r="H31" s="137" t="str">
        <f>IF('NEO PU'!Q38=0," ",'NEO PU'!Q38)</f>
        <v xml:space="preserve"> </v>
      </c>
      <c r="I31" s="137" t="str">
        <f>IF('NEO PU'!R38=0," ",'NEO PU'!R38)</f>
        <v xml:space="preserve"> </v>
      </c>
      <c r="J31" s="137" t="str">
        <f>IF('NEO PU'!S38=0," ",'NEO PU'!S38)</f>
        <v xml:space="preserve"> </v>
      </c>
      <c r="K31" s="137" t="str">
        <f>IF('NEO PU'!T38=0," ",'NEO PU'!T38)</f>
        <v xml:space="preserve"> </v>
      </c>
      <c r="L31" s="137">
        <f t="shared" si="0"/>
        <v>0</v>
      </c>
    </row>
    <row r="32" spans="1:12" ht="23.25" customHeight="1">
      <c r="A32" s="79" t="str">
        <f>'NEO PU'!D39</f>
        <v>NEO-41PU</v>
      </c>
      <c r="B32" s="137" t="str">
        <f>IF('NEO PU'!K39=0," ",'NEO PU'!K39)</f>
        <v xml:space="preserve"> </v>
      </c>
      <c r="C32" s="137" t="str">
        <f>IF('NEO PU'!L39=0," ",'NEO PU'!L39)</f>
        <v xml:space="preserve"> </v>
      </c>
      <c r="D32" s="137" t="str">
        <f>IF('NEO PU'!M39=0," ",'NEO PU'!M39)</f>
        <v xml:space="preserve"> </v>
      </c>
      <c r="E32" s="137" t="str">
        <f>IF('NEO PU'!N39=0," ",'NEO PU'!N39)</f>
        <v xml:space="preserve"> </v>
      </c>
      <c r="F32" s="137" t="str">
        <f>IF('NEO PU'!O39=0," ",'NEO PU'!O39)</f>
        <v xml:space="preserve"> </v>
      </c>
      <c r="G32" s="137" t="str">
        <f>IF('NEO PU'!P39=0," ",'NEO PU'!P39)</f>
        <v xml:space="preserve"> </v>
      </c>
      <c r="H32" s="137" t="str">
        <f>IF('NEO PU'!Q39=0," ",'NEO PU'!Q39)</f>
        <v xml:space="preserve"> </v>
      </c>
      <c r="I32" s="137" t="str">
        <f>IF('NEO PU'!R39=0," ",'NEO PU'!R39)</f>
        <v xml:space="preserve"> </v>
      </c>
      <c r="J32" s="137" t="str">
        <f>IF('NEO PU'!S39=0," ",'NEO PU'!S39)</f>
        <v xml:space="preserve"> </v>
      </c>
      <c r="K32" s="137" t="str">
        <f>IF('NEO PU'!T39=0," ",'NEO PU'!T39)</f>
        <v xml:space="preserve"> </v>
      </c>
      <c r="L32" s="137">
        <f t="shared" si="0"/>
        <v>0</v>
      </c>
    </row>
    <row r="33" spans="1:12" ht="23.25" customHeight="1">
      <c r="A33" s="79" t="str">
        <f>'NEO PU'!D40</f>
        <v>NEO-42PU</v>
      </c>
      <c r="B33" s="137" t="str">
        <f>IF('NEO PU'!K40=0," ",'NEO PU'!K40)</f>
        <v xml:space="preserve"> </v>
      </c>
      <c r="C33" s="137" t="str">
        <f>IF('NEO PU'!L40=0," ",'NEO PU'!L40)</f>
        <v xml:space="preserve"> </v>
      </c>
      <c r="D33" s="137" t="str">
        <f>IF('NEO PU'!M40=0," ",'NEO PU'!M40)</f>
        <v xml:space="preserve"> </v>
      </c>
      <c r="E33" s="137" t="str">
        <f>IF('NEO PU'!N40=0," ",'NEO PU'!N40)</f>
        <v xml:space="preserve"> </v>
      </c>
      <c r="F33" s="137" t="str">
        <f>IF('NEO PU'!O40=0," ",'NEO PU'!O40)</f>
        <v xml:space="preserve"> </v>
      </c>
      <c r="G33" s="137" t="str">
        <f>IF('NEO PU'!P40=0," ",'NEO PU'!P40)</f>
        <v xml:space="preserve"> </v>
      </c>
      <c r="H33" s="137" t="str">
        <f>IF('NEO PU'!Q40=0," ",'NEO PU'!Q40)</f>
        <v xml:space="preserve"> </v>
      </c>
      <c r="I33" s="137" t="str">
        <f>IF('NEO PU'!R40=0," ",'NEO PU'!R40)</f>
        <v xml:space="preserve"> </v>
      </c>
      <c r="J33" s="137" t="str">
        <f>IF('NEO PU'!S40=0," ",'NEO PU'!S40)</f>
        <v xml:space="preserve"> </v>
      </c>
      <c r="K33" s="137" t="str">
        <f>IF('NEO PU'!T40=0," ",'NEO PU'!T40)</f>
        <v xml:space="preserve"> </v>
      </c>
      <c r="L33" s="137">
        <f t="shared" si="0"/>
        <v>0</v>
      </c>
    </row>
    <row r="34" spans="1:12" ht="23.25" customHeight="1">
      <c r="A34" s="79" t="str">
        <f>'NEO PU'!D41</f>
        <v>NEO-43PU</v>
      </c>
      <c r="B34" s="137" t="str">
        <f>IF('NEO PU'!K41=0," ",'NEO PU'!K41)</f>
        <v xml:space="preserve"> </v>
      </c>
      <c r="C34" s="137" t="str">
        <f>IF('NEO PU'!L41=0," ",'NEO PU'!L41)</f>
        <v xml:space="preserve"> </v>
      </c>
      <c r="D34" s="137" t="str">
        <f>IF('NEO PU'!M41=0," ",'NEO PU'!M41)</f>
        <v xml:space="preserve"> </v>
      </c>
      <c r="E34" s="137" t="str">
        <f>IF('NEO PU'!N41=0," ",'NEO PU'!N41)</f>
        <v xml:space="preserve"> </v>
      </c>
      <c r="F34" s="137" t="str">
        <f>IF('NEO PU'!O41=0," ",'NEO PU'!O41)</f>
        <v xml:space="preserve"> </v>
      </c>
      <c r="G34" s="137" t="str">
        <f>IF('NEO PU'!P41=0," ",'NEO PU'!P41)</f>
        <v xml:space="preserve"> </v>
      </c>
      <c r="H34" s="137" t="str">
        <f>IF('NEO PU'!Q41=0," ",'NEO PU'!Q41)</f>
        <v xml:space="preserve"> </v>
      </c>
      <c r="I34" s="137" t="str">
        <f>IF('NEO PU'!R41=0," ",'NEO PU'!R41)</f>
        <v xml:space="preserve"> </v>
      </c>
      <c r="J34" s="137" t="str">
        <f>IF('NEO PU'!S41=0," ",'NEO PU'!S41)</f>
        <v xml:space="preserve"> </v>
      </c>
      <c r="K34" s="137" t="str">
        <f>IF('NEO PU'!T41=0," ",'NEO PU'!T41)</f>
        <v xml:space="preserve"> </v>
      </c>
      <c r="L34" s="137">
        <f t="shared" si="0"/>
        <v>0</v>
      </c>
    </row>
    <row r="35" spans="1:12" ht="23.25" customHeight="1">
      <c r="A35" s="79" t="str">
        <f>'NEO PU'!D42</f>
        <v>NEO-44PU</v>
      </c>
      <c r="B35" s="137" t="str">
        <f>IF('NEO PU'!K42=0," ",'NEO PU'!K42)</f>
        <v xml:space="preserve"> </v>
      </c>
      <c r="C35" s="137" t="str">
        <f>IF('NEO PU'!L42=0," ",'NEO PU'!L42)</f>
        <v xml:space="preserve"> </v>
      </c>
      <c r="D35" s="137" t="str">
        <f>IF('NEO PU'!M42=0," ",'NEO PU'!M42)</f>
        <v xml:space="preserve"> </v>
      </c>
      <c r="E35" s="137" t="str">
        <f>IF('NEO PU'!N42=0," ",'NEO PU'!N42)</f>
        <v xml:space="preserve"> </v>
      </c>
      <c r="F35" s="137" t="str">
        <f>IF('NEO PU'!O42=0," ",'NEO PU'!O42)</f>
        <v xml:space="preserve"> </v>
      </c>
      <c r="G35" s="137" t="str">
        <f>IF('NEO PU'!P42=0," ",'NEO PU'!P42)</f>
        <v xml:space="preserve"> </v>
      </c>
      <c r="H35" s="137" t="str">
        <f>IF('NEO PU'!Q42=0," ",'NEO PU'!Q42)</f>
        <v xml:space="preserve"> </v>
      </c>
      <c r="I35" s="137" t="str">
        <f>IF('NEO PU'!R42=0," ",'NEO PU'!R42)</f>
        <v xml:space="preserve"> </v>
      </c>
      <c r="J35" s="137" t="str">
        <f>IF('NEO PU'!S42=0," ",'NEO PU'!S42)</f>
        <v xml:space="preserve"> </v>
      </c>
      <c r="K35" s="137" t="str">
        <f>IF('NEO PU'!T42=0," ",'NEO PU'!T42)</f>
        <v xml:space="preserve"> </v>
      </c>
      <c r="L35" s="137">
        <f t="shared" si="0"/>
        <v>0</v>
      </c>
    </row>
    <row r="36" spans="1:12" ht="23.25" customHeight="1">
      <c r="A36" s="79" t="str">
        <f>'NEO PU'!D43</f>
        <v>NEO-45PU</v>
      </c>
      <c r="B36" s="137" t="str">
        <f>IF('NEO PU'!K43=0," ",'NEO PU'!K43)</f>
        <v xml:space="preserve"> </v>
      </c>
      <c r="C36" s="137" t="str">
        <f>IF('NEO PU'!L43=0," ",'NEO PU'!L43)</f>
        <v xml:space="preserve"> </v>
      </c>
      <c r="D36" s="137" t="str">
        <f>IF('NEO PU'!M43=0," ",'NEO PU'!M43)</f>
        <v xml:space="preserve"> </v>
      </c>
      <c r="E36" s="137" t="str">
        <f>IF('NEO PU'!N43=0," ",'NEO PU'!N43)</f>
        <v xml:space="preserve"> </v>
      </c>
      <c r="F36" s="137" t="str">
        <f>IF('NEO PU'!O43=0," ",'NEO PU'!O43)</f>
        <v xml:space="preserve"> </v>
      </c>
      <c r="G36" s="137" t="str">
        <f>IF('NEO PU'!P43=0," ",'NEO PU'!P43)</f>
        <v xml:space="preserve"> </v>
      </c>
      <c r="H36" s="137" t="str">
        <f>IF('NEO PU'!Q43=0," ",'NEO PU'!Q43)</f>
        <v xml:space="preserve"> </v>
      </c>
      <c r="I36" s="137" t="str">
        <f>IF('NEO PU'!R43=0," ",'NEO PU'!R43)</f>
        <v xml:space="preserve"> </v>
      </c>
      <c r="J36" s="137" t="str">
        <f>IF('NEO PU'!S43=0," ",'NEO PU'!S43)</f>
        <v xml:space="preserve"> </v>
      </c>
      <c r="K36" s="137" t="str">
        <f>IF('NEO PU'!T43=0," ",'NEO PU'!T43)</f>
        <v xml:space="preserve"> </v>
      </c>
      <c r="L36" s="137">
        <f t="shared" si="0"/>
        <v>0</v>
      </c>
    </row>
    <row r="37" spans="1:12" ht="23.25" customHeight="1">
      <c r="A37" s="79" t="str">
        <f>'NEO PU'!D44</f>
        <v>NEO-46PU</v>
      </c>
      <c r="B37" s="137" t="str">
        <f>IF('NEO PU'!K44=0," ",'NEO PU'!K44)</f>
        <v xml:space="preserve"> </v>
      </c>
      <c r="C37" s="137" t="str">
        <f>IF('NEO PU'!L44=0," ",'NEO PU'!L44)</f>
        <v xml:space="preserve"> </v>
      </c>
      <c r="D37" s="137" t="str">
        <f>IF('NEO PU'!M44=0," ",'NEO PU'!M44)</f>
        <v xml:space="preserve"> </v>
      </c>
      <c r="E37" s="137" t="str">
        <f>IF('NEO PU'!N44=0," ",'NEO PU'!N44)</f>
        <v xml:space="preserve"> </v>
      </c>
      <c r="F37" s="137" t="str">
        <f>IF('NEO PU'!O44=0," ",'NEO PU'!O44)</f>
        <v xml:space="preserve"> </v>
      </c>
      <c r="G37" s="137" t="str">
        <f>IF('NEO PU'!P44=0," ",'NEO PU'!P44)</f>
        <v xml:space="preserve"> </v>
      </c>
      <c r="H37" s="137" t="str">
        <f>IF('NEO PU'!Q44=0," ",'NEO PU'!Q44)</f>
        <v xml:space="preserve"> </v>
      </c>
      <c r="I37" s="137" t="str">
        <f>IF('NEO PU'!R44=0," ",'NEO PU'!R44)</f>
        <v xml:space="preserve"> </v>
      </c>
      <c r="J37" s="137" t="str">
        <f>IF('NEO PU'!S44=0," ",'NEO PU'!S44)</f>
        <v xml:space="preserve"> </v>
      </c>
      <c r="K37" s="137" t="str">
        <f>IF('NEO PU'!T44=0," ",'NEO PU'!T44)</f>
        <v xml:space="preserve"> </v>
      </c>
      <c r="L37" s="137">
        <f t="shared" si="0"/>
        <v>0</v>
      </c>
    </row>
    <row r="38" spans="1:12" ht="23.25" customHeight="1">
      <c r="A38" s="648" t="str">
        <f>'NEO PU'!D45</f>
        <v>NEO-47PU</v>
      </c>
      <c r="B38" s="137" t="str">
        <f>IF('NEO PU'!K45=0," ",'NEO PU'!K45)</f>
        <v xml:space="preserve"> </v>
      </c>
      <c r="C38" s="137" t="str">
        <f>IF('NEO PU'!L45=0," ",'NEO PU'!L45)</f>
        <v xml:space="preserve"> </v>
      </c>
      <c r="D38" s="137" t="str">
        <f>IF('NEO PU'!M45=0," ",'NEO PU'!M45)</f>
        <v xml:space="preserve"> </v>
      </c>
      <c r="E38" s="137" t="str">
        <f>IF('NEO PU'!N45=0," ",'NEO PU'!N45)</f>
        <v xml:space="preserve"> </v>
      </c>
      <c r="F38" s="137" t="str">
        <f>IF('NEO PU'!O45=0," ",'NEO PU'!O45)</f>
        <v xml:space="preserve"> </v>
      </c>
      <c r="G38" s="137" t="str">
        <f>IF('NEO PU'!P45=0," ",'NEO PU'!P45)</f>
        <v xml:space="preserve"> </v>
      </c>
      <c r="H38" s="137" t="str">
        <f>IF('NEO PU'!Q45=0," ",'NEO PU'!Q45)</f>
        <v xml:space="preserve"> </v>
      </c>
      <c r="I38" s="137" t="str">
        <f>IF('NEO PU'!R45=0," ",'NEO PU'!R45)</f>
        <v xml:space="preserve"> </v>
      </c>
      <c r="J38" s="137" t="str">
        <f>IF('NEO PU'!S45=0," ",'NEO PU'!S45)</f>
        <v xml:space="preserve"> </v>
      </c>
      <c r="K38" s="137" t="str">
        <f>IF('NEO PU'!T45=0," ",'NEO PU'!T45)</f>
        <v xml:space="preserve"> </v>
      </c>
      <c r="L38" s="137">
        <f t="shared" si="0"/>
        <v>0</v>
      </c>
    </row>
    <row r="39" spans="1:12" ht="23.25" customHeight="1">
      <c r="A39" s="650" t="s">
        <v>1802</v>
      </c>
      <c r="B39" s="137"/>
      <c r="C39" s="647"/>
      <c r="D39" s="647"/>
      <c r="E39" s="646"/>
      <c r="F39" s="646"/>
      <c r="G39" s="646"/>
      <c r="H39" s="647"/>
      <c r="I39" s="647"/>
      <c r="J39" s="647"/>
      <c r="K39" s="647"/>
      <c r="L39" s="137"/>
    </row>
    <row r="40" spans="1:12" ht="23.25" customHeight="1">
      <c r="A40" s="649" t="str">
        <f>REDUCTOR!D11</f>
        <v>REDUCTOR-30PU</v>
      </c>
      <c r="B40" s="137" t="str">
        <f>IF(REDUCTOR!J11=0," ",REDUCTOR!J11)</f>
        <v xml:space="preserve"> </v>
      </c>
      <c r="C40" s="137" t="str">
        <f>IF(REDUCTOR!K11=0," ",REDUCTOR!K11)</f>
        <v xml:space="preserve"> </v>
      </c>
      <c r="D40" s="137" t="str">
        <f>IF(REDUCTOR!L11=0," ",REDUCTOR!L11)</f>
        <v xml:space="preserve"> </v>
      </c>
      <c r="E40" s="137" t="str">
        <f>IF(REDUCTOR!M11=0," ",REDUCTOR!M11)</f>
        <v xml:space="preserve"> </v>
      </c>
      <c r="F40" s="137" t="str">
        <f>IF(REDUCTOR!N11=0," ",REDUCTOR!N11)</f>
        <v xml:space="preserve"> </v>
      </c>
      <c r="G40" s="137" t="str">
        <f>IF(REDUCTOR!O11=0," ",REDUCTOR!O11)</f>
        <v xml:space="preserve"> </v>
      </c>
      <c r="H40" s="137" t="str">
        <f>IF(REDUCTOR!P11=0," ",REDUCTOR!P11)</f>
        <v xml:space="preserve"> </v>
      </c>
      <c r="I40" s="137" t="str">
        <f>IF(REDUCTOR!Q11=0," ",REDUCTOR!Q11)</f>
        <v xml:space="preserve"> </v>
      </c>
      <c r="J40" s="137" t="str">
        <f>IF(REDUCTOR!R11=0," ",REDUCTOR!R11)</f>
        <v xml:space="preserve"> </v>
      </c>
      <c r="K40" s="137" t="str">
        <f>IF(REDUCTOR!S11=0," ",REDUCTOR!S11)</f>
        <v xml:space="preserve"> </v>
      </c>
      <c r="L40" s="137">
        <f t="shared" si="0"/>
        <v>0</v>
      </c>
    </row>
    <row r="41" spans="1:12" ht="23.25" customHeight="1">
      <c r="A41" s="649" t="str">
        <f>REDUCTOR!D12</f>
        <v>REDUCTOR-100PU</v>
      </c>
      <c r="B41" s="137" t="str">
        <f>IF(REDUCTOR!J12=0," ",REDUCTOR!J12)</f>
        <v xml:space="preserve"> </v>
      </c>
      <c r="C41" s="137" t="str">
        <f>IF(REDUCTOR!K12=0," ",REDUCTOR!K12)</f>
        <v xml:space="preserve"> </v>
      </c>
      <c r="D41" s="137" t="str">
        <f>IF(REDUCTOR!L12=0," ",REDUCTOR!L12)</f>
        <v xml:space="preserve"> </v>
      </c>
      <c r="E41" s="137" t="str">
        <f>IF(REDUCTOR!M12=0," ",REDUCTOR!M12)</f>
        <v xml:space="preserve"> </v>
      </c>
      <c r="F41" s="137" t="str">
        <f>IF(REDUCTOR!N12=0," ",REDUCTOR!N12)</f>
        <v xml:space="preserve"> </v>
      </c>
      <c r="G41" s="137" t="str">
        <f>IF(REDUCTOR!O12=0," ",REDUCTOR!O12)</f>
        <v xml:space="preserve"> </v>
      </c>
      <c r="H41" s="137" t="str">
        <f>IF(REDUCTOR!P12=0," ",REDUCTOR!P12)</f>
        <v xml:space="preserve"> </v>
      </c>
      <c r="I41" s="137" t="str">
        <f>IF(REDUCTOR!Q12=0," ",REDUCTOR!Q12)</f>
        <v xml:space="preserve"> </v>
      </c>
      <c r="J41" s="137" t="str">
        <f>IF(REDUCTOR!R12=0," ",REDUCTOR!R12)</f>
        <v xml:space="preserve"> </v>
      </c>
      <c r="K41" s="137" t="str">
        <f>IF(REDUCTOR!S12=0," ",REDUCTOR!S12)</f>
        <v xml:space="preserve"> </v>
      </c>
      <c r="L41" s="137">
        <f t="shared" si="0"/>
        <v>0</v>
      </c>
    </row>
    <row r="42" spans="1:12" s="75" customFormat="1" ht="23.25" customHeight="1">
      <c r="A42" s="76"/>
      <c r="B42" s="50" t="s">
        <v>68</v>
      </c>
      <c r="C42" s="51"/>
      <c r="D42" s="80"/>
      <c r="E42" s="76"/>
      <c r="F42" s="76"/>
      <c r="G42" s="50" t="s">
        <v>69</v>
      </c>
      <c r="H42" s="52"/>
      <c r="I42" s="52"/>
      <c r="J42" s="52"/>
      <c r="K42" s="52"/>
      <c r="L42" s="269"/>
    </row>
    <row r="43" spans="1:12" s="75" customFormat="1" ht="23.25" customHeight="1">
      <c r="A43" s="76"/>
      <c r="B43" s="50" t="s">
        <v>70</v>
      </c>
      <c r="C43" s="51"/>
      <c r="D43" s="80"/>
      <c r="E43" s="76"/>
      <c r="F43" s="76"/>
      <c r="G43" s="50" t="s">
        <v>71</v>
      </c>
      <c r="H43" s="53"/>
      <c r="I43" s="53"/>
      <c r="J43" s="270"/>
      <c r="K43" s="270"/>
      <c r="L43" s="269"/>
    </row>
    <row r="44" spans="1:12" s="75" customFormat="1" ht="23.25" customHeight="1">
      <c r="A44" s="76"/>
      <c r="B44" s="49"/>
      <c r="C44" s="49"/>
      <c r="D44" s="76"/>
      <c r="E44" s="76"/>
      <c r="F44" s="76"/>
      <c r="G44" s="50" t="s">
        <v>72</v>
      </c>
      <c r="H44" s="53"/>
      <c r="I44" s="53"/>
      <c r="J44" s="270"/>
      <c r="K44" s="270"/>
      <c r="L44" s="269"/>
    </row>
    <row r="45" spans="1:12" s="75" customFormat="1" ht="23.25" customHeight="1">
      <c r="A45" s="76"/>
      <c r="B45" s="76"/>
      <c r="C45" s="76"/>
    </row>
    <row r="46" spans="1:12" s="75" customFormat="1" ht="23.25" customHeight="1">
      <c r="A46" s="76"/>
      <c r="B46" s="76"/>
      <c r="C46" s="76"/>
    </row>
  </sheetData>
  <autoFilter ref="L3:L20" xr:uid="{00000000-0009-0000-0000-000007000000}"/>
  <mergeCells count="2">
    <mergeCell ref="A1:H1"/>
    <mergeCell ref="I1:L1"/>
  </mergeCells>
  <conditionalFormatting sqref="A3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{D7406A0E-7DD7-4D55-8FBA-A3D0C93A04C3}</x14:id>
        </ext>
      </extLst>
    </cfRule>
  </conditionalFormatting>
  <conditionalFormatting sqref="B3:K3">
    <cfRule type="dataBar" priority="3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{B6A54B1B-61A4-4D19-BEA6-390B15E612C5}</x14:id>
        </ext>
      </extLst>
    </cfRule>
  </conditionalFormatting>
  <pageMargins left="0.25" right="0.25" top="0.75" bottom="0.75" header="0.3" footer="0.3"/>
  <pageSetup paperSize="9" orientation="portrait" r:id="rId1"/>
  <headerFooter>
    <oddHeader>&amp;LNEO PU - packing list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7406A0E-7DD7-4D55-8FBA-A3D0C93A04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A3</xm:sqref>
        </x14:conditionalFormatting>
        <x14:conditionalFormatting xmlns:xm="http://schemas.microsoft.com/office/excel/2006/main">
          <x14:cfRule type="dataBar" id="{B6A54B1B-61A4-4D19-BEA6-390B15E612C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B3:K3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7"/>
  <dimension ref="A1:T43"/>
  <sheetViews>
    <sheetView showGridLines="0" workbookViewId="0">
      <selection activeCell="A3" sqref="A3:H3"/>
    </sheetView>
  </sheetViews>
  <sheetFormatPr defaultColWidth="11" defaultRowHeight="15.6"/>
  <cols>
    <col min="1" max="8" width="11.19921875" customWidth="1"/>
    <col min="9" max="9" width="11.19921875" style="42" customWidth="1"/>
    <col min="10" max="11" width="11.19921875" customWidth="1"/>
  </cols>
  <sheetData>
    <row r="1" spans="1:20" ht="31.2">
      <c r="A1" s="31" t="s">
        <v>73</v>
      </c>
      <c r="B1" s="32"/>
      <c r="C1" s="32"/>
      <c r="D1" s="32"/>
      <c r="E1" s="32"/>
      <c r="F1" s="32"/>
      <c r="G1" s="32"/>
      <c r="H1" s="32"/>
      <c r="J1" s="32"/>
      <c r="K1" s="32"/>
      <c r="T1" s="32"/>
    </row>
    <row r="2" spans="1:20">
      <c r="A2" s="33" t="s">
        <v>74</v>
      </c>
      <c r="B2" s="32"/>
      <c r="C2" s="32"/>
      <c r="D2" s="32"/>
      <c r="E2" s="32"/>
      <c r="F2" s="32"/>
      <c r="H2" s="32"/>
      <c r="I2" s="33" t="s">
        <v>75</v>
      </c>
      <c r="M2" s="33"/>
      <c r="T2" s="32"/>
    </row>
    <row r="3" spans="1:20" ht="46.2">
      <c r="A3" s="749">
        <f>'GRP PRODUCTION LIST NEO '!A4</f>
        <v>0</v>
      </c>
      <c r="B3" s="750"/>
      <c r="C3" s="750"/>
      <c r="D3" s="750"/>
      <c r="E3" s="750"/>
      <c r="F3" s="750"/>
      <c r="G3" s="750"/>
      <c r="H3" s="751"/>
      <c r="I3" s="752">
        <f>'GRP PRODUCTION LIST NEO '!M4</f>
        <v>0</v>
      </c>
      <c r="J3" s="753"/>
      <c r="K3" s="754"/>
      <c r="N3" s="91"/>
      <c r="O3" s="91"/>
      <c r="P3" s="91"/>
      <c r="Q3" s="91"/>
      <c r="R3" s="91"/>
    </row>
    <row r="4" spans="1:20" ht="23.25" customHeight="1">
      <c r="A4" s="33"/>
      <c r="B4" s="32"/>
      <c r="C4" s="55" t="s">
        <v>91</v>
      </c>
      <c r="D4" s="55"/>
      <c r="E4" s="13"/>
      <c r="F4" s="44"/>
      <c r="G4" s="55" t="s">
        <v>91</v>
      </c>
      <c r="H4" s="55"/>
      <c r="I4" s="54"/>
      <c r="J4" s="32"/>
      <c r="K4" s="55" t="s">
        <v>91</v>
      </c>
      <c r="L4" s="55"/>
      <c r="P4" s="92"/>
      <c r="Q4" s="92"/>
      <c r="R4" s="68"/>
      <c r="S4" s="34"/>
      <c r="T4" s="32"/>
    </row>
    <row r="5" spans="1:20" ht="11.55" customHeight="1">
      <c r="A5" s="731" t="s">
        <v>310</v>
      </c>
      <c r="B5" s="732"/>
      <c r="C5" s="93"/>
      <c r="D5" s="6"/>
      <c r="E5" s="731" t="s">
        <v>92</v>
      </c>
      <c r="F5" s="732"/>
      <c r="G5" s="94"/>
      <c r="I5" s="731" t="s">
        <v>299</v>
      </c>
      <c r="J5" s="732"/>
      <c r="K5" s="94"/>
      <c r="P5" s="12"/>
      <c r="Q5" s="12"/>
      <c r="R5" s="12"/>
      <c r="S5" s="68"/>
      <c r="T5" s="32"/>
    </row>
    <row r="6" spans="1:20" ht="11.55" customHeight="1">
      <c r="A6" s="733"/>
      <c r="B6" s="734"/>
      <c r="C6" s="95"/>
      <c r="D6" s="6"/>
      <c r="E6" s="733"/>
      <c r="F6" s="734"/>
      <c r="G6" s="96"/>
      <c r="I6" s="733"/>
      <c r="J6" s="734"/>
      <c r="K6" s="96"/>
      <c r="P6" s="12"/>
      <c r="Q6" s="12"/>
      <c r="R6" s="12"/>
      <c r="S6" s="68"/>
      <c r="T6" s="32"/>
    </row>
    <row r="7" spans="1:20" ht="11.55" customHeight="1">
      <c r="A7" s="731" t="s">
        <v>311</v>
      </c>
      <c r="B7" s="732"/>
      <c r="C7" s="56"/>
      <c r="D7" s="18"/>
      <c r="E7" s="739" t="s">
        <v>300</v>
      </c>
      <c r="F7" s="740"/>
      <c r="G7" s="97"/>
      <c r="I7" s="731" t="s">
        <v>99</v>
      </c>
      <c r="J7" s="732"/>
      <c r="K7" s="97"/>
      <c r="P7" s="32"/>
      <c r="Q7" s="32"/>
      <c r="R7" s="32"/>
      <c r="S7" s="32"/>
      <c r="T7" s="32"/>
    </row>
    <row r="8" spans="1:20" ht="11.55" customHeight="1">
      <c r="A8" s="733"/>
      <c r="B8" s="734"/>
      <c r="C8" s="57"/>
      <c r="D8" s="18"/>
      <c r="E8" s="733"/>
      <c r="F8" s="734"/>
      <c r="G8" s="96"/>
      <c r="I8" s="733"/>
      <c r="J8" s="734"/>
      <c r="K8" s="96"/>
      <c r="P8" s="12"/>
      <c r="Q8" s="12"/>
      <c r="R8" s="12"/>
      <c r="S8" s="68"/>
      <c r="T8" s="32"/>
    </row>
    <row r="9" spans="1:20" ht="11.55" customHeight="1">
      <c r="A9" s="731" t="s">
        <v>386</v>
      </c>
      <c r="B9" s="732"/>
      <c r="C9" s="93"/>
      <c r="D9" s="6"/>
      <c r="E9" s="739" t="s">
        <v>301</v>
      </c>
      <c r="F9" s="740"/>
      <c r="G9" s="58"/>
      <c r="I9" s="731" t="s">
        <v>298</v>
      </c>
      <c r="J9" s="732"/>
      <c r="K9" s="97"/>
      <c r="P9" s="12"/>
      <c r="Q9" s="12"/>
      <c r="R9" s="12"/>
      <c r="S9" s="68"/>
      <c r="T9" s="32"/>
    </row>
    <row r="10" spans="1:20" ht="11.55" customHeight="1">
      <c r="A10" s="733"/>
      <c r="B10" s="734"/>
      <c r="C10" s="95"/>
      <c r="D10" s="6"/>
      <c r="E10" s="733"/>
      <c r="F10" s="734"/>
      <c r="G10" s="36"/>
      <c r="I10" s="733"/>
      <c r="J10" s="734"/>
      <c r="K10" s="96"/>
      <c r="P10" s="12"/>
      <c r="Q10" s="12"/>
      <c r="R10" s="12"/>
      <c r="S10" s="68"/>
      <c r="T10" s="32"/>
    </row>
    <row r="11" spans="1:20" ht="11.55" customHeight="1">
      <c r="A11" s="731" t="s">
        <v>312</v>
      </c>
      <c r="B11" s="732"/>
      <c r="C11" s="56"/>
      <c r="D11" s="18"/>
      <c r="E11" s="731" t="s">
        <v>302</v>
      </c>
      <c r="F11" s="732"/>
      <c r="G11" s="35"/>
      <c r="I11" s="739" t="s">
        <v>95</v>
      </c>
      <c r="J11" s="740"/>
      <c r="K11" s="97"/>
      <c r="P11" s="12"/>
      <c r="Q11" s="12"/>
      <c r="R11" s="12"/>
      <c r="S11" s="68"/>
      <c r="T11" s="32"/>
    </row>
    <row r="12" spans="1:20" ht="11.55" customHeight="1">
      <c r="A12" s="733"/>
      <c r="B12" s="734"/>
      <c r="C12" s="59"/>
      <c r="D12" s="18"/>
      <c r="E12" s="733"/>
      <c r="F12" s="734"/>
      <c r="G12" s="36"/>
      <c r="I12" s="733"/>
      <c r="J12" s="734"/>
      <c r="K12" s="96"/>
      <c r="P12" s="12"/>
      <c r="Q12" s="12"/>
      <c r="R12" s="12"/>
      <c r="S12" s="68"/>
      <c r="T12" s="32"/>
    </row>
    <row r="13" spans="1:20" ht="11.55" customHeight="1">
      <c r="A13" s="731" t="s">
        <v>93</v>
      </c>
      <c r="B13" s="732"/>
      <c r="C13" s="94"/>
      <c r="E13" s="731" t="s">
        <v>303</v>
      </c>
      <c r="F13" s="732"/>
      <c r="G13" s="58"/>
      <c r="I13" s="739" t="s">
        <v>172</v>
      </c>
      <c r="J13" s="740"/>
      <c r="K13" s="97"/>
    </row>
    <row r="14" spans="1:20" ht="11.55" customHeight="1">
      <c r="A14" s="733"/>
      <c r="B14" s="734"/>
      <c r="C14" s="96"/>
      <c r="E14" s="733"/>
      <c r="F14" s="734"/>
      <c r="G14" s="36"/>
      <c r="I14" s="733"/>
      <c r="J14" s="734"/>
      <c r="K14" s="96"/>
    </row>
    <row r="15" spans="1:20" ht="11.55" customHeight="1">
      <c r="A15" s="731" t="s">
        <v>94</v>
      </c>
      <c r="B15" s="732"/>
      <c r="C15" s="97"/>
      <c r="E15" s="731" t="s">
        <v>385</v>
      </c>
      <c r="F15" s="732"/>
      <c r="G15" s="35"/>
      <c r="I15" s="739" t="s">
        <v>297</v>
      </c>
      <c r="J15" s="740"/>
      <c r="K15" s="97"/>
    </row>
    <row r="16" spans="1:20" ht="11.55" customHeight="1">
      <c r="A16" s="733"/>
      <c r="B16" s="734"/>
      <c r="C16" s="96"/>
      <c r="E16" s="733"/>
      <c r="F16" s="734"/>
      <c r="G16" s="36"/>
      <c r="I16" s="733"/>
      <c r="J16" s="734"/>
      <c r="K16" s="96"/>
    </row>
    <row r="17" spans="1:20" ht="11.55" customHeight="1">
      <c r="A17" s="731" t="s">
        <v>96</v>
      </c>
      <c r="B17" s="732"/>
      <c r="C17" s="60"/>
      <c r="E17" s="731" t="s">
        <v>384</v>
      </c>
      <c r="F17" s="732"/>
      <c r="G17" s="60"/>
      <c r="I17" s="739" t="s">
        <v>296</v>
      </c>
      <c r="J17" s="740"/>
      <c r="K17" s="60"/>
      <c r="L17" s="32"/>
      <c r="M17" s="32"/>
    </row>
    <row r="18" spans="1:20" ht="11.55" customHeight="1">
      <c r="A18" s="733"/>
      <c r="B18" s="734"/>
      <c r="C18" s="61"/>
      <c r="E18" s="733"/>
      <c r="F18" s="734"/>
      <c r="G18" s="61"/>
      <c r="H18" s="32"/>
      <c r="I18" s="733"/>
      <c r="J18" s="734"/>
      <c r="K18" s="61"/>
      <c r="L18" s="32"/>
      <c r="M18" s="32"/>
    </row>
    <row r="19" spans="1:20" ht="11.55" customHeight="1">
      <c r="A19" s="731" t="s">
        <v>97</v>
      </c>
      <c r="B19" s="732"/>
      <c r="C19" s="60"/>
      <c r="E19" s="731" t="s">
        <v>304</v>
      </c>
      <c r="F19" s="732"/>
      <c r="G19" s="60"/>
      <c r="I19" s="741" t="s">
        <v>295</v>
      </c>
      <c r="J19" s="742"/>
      <c r="K19" s="60"/>
      <c r="T19" s="32"/>
    </row>
    <row r="20" spans="1:20" ht="11.55" customHeight="1">
      <c r="A20" s="733"/>
      <c r="B20" s="734"/>
      <c r="C20" s="61"/>
      <c r="E20" s="733"/>
      <c r="F20" s="734"/>
      <c r="G20" s="61"/>
      <c r="I20" s="743"/>
      <c r="J20" s="744"/>
      <c r="K20" s="61"/>
      <c r="T20" s="32"/>
    </row>
    <row r="21" spans="1:20" ht="11.55" customHeight="1">
      <c r="A21" s="739" t="s">
        <v>309</v>
      </c>
      <c r="B21" s="740"/>
      <c r="C21" s="60"/>
      <c r="E21" s="731" t="s">
        <v>98</v>
      </c>
      <c r="F21" s="732"/>
      <c r="G21" s="60"/>
      <c r="I21" s="741" t="s">
        <v>294</v>
      </c>
      <c r="J21" s="742"/>
      <c r="K21" s="60"/>
      <c r="T21" s="32"/>
    </row>
    <row r="22" spans="1:20" ht="11.55" customHeight="1">
      <c r="A22" s="733"/>
      <c r="B22" s="734"/>
      <c r="C22" s="61"/>
      <c r="E22" s="733"/>
      <c r="F22" s="734"/>
      <c r="G22" s="61"/>
      <c r="I22" s="743"/>
      <c r="J22" s="744"/>
      <c r="K22" s="61"/>
      <c r="T22" s="32"/>
    </row>
    <row r="23" spans="1:20" ht="11.55" customHeight="1">
      <c r="A23" s="745" t="s">
        <v>114</v>
      </c>
      <c r="B23" s="746"/>
      <c r="C23" s="60"/>
      <c r="E23" s="731" t="s">
        <v>305</v>
      </c>
      <c r="F23" s="732"/>
      <c r="G23" s="60"/>
      <c r="I23" s="735" t="s">
        <v>175</v>
      </c>
      <c r="J23" s="736"/>
      <c r="K23" s="60"/>
      <c r="T23" s="32"/>
    </row>
    <row r="24" spans="1:20" ht="11.55" customHeight="1">
      <c r="A24" s="747"/>
      <c r="B24" s="748"/>
      <c r="C24" s="61"/>
      <c r="E24" s="733"/>
      <c r="F24" s="734"/>
      <c r="G24" s="61"/>
      <c r="I24" s="737"/>
      <c r="J24" s="738"/>
      <c r="K24" s="61"/>
      <c r="T24" s="32"/>
    </row>
    <row r="25" spans="1:20" ht="11.55" customHeight="1">
      <c r="A25" s="731" t="s">
        <v>308</v>
      </c>
      <c r="B25" s="732"/>
      <c r="C25" s="60"/>
      <c r="E25" s="731" t="s">
        <v>173</v>
      </c>
      <c r="F25" s="732"/>
      <c r="G25" s="60"/>
      <c r="I25" s="735" t="s">
        <v>174</v>
      </c>
      <c r="J25" s="736"/>
      <c r="K25" s="60"/>
      <c r="T25" s="32"/>
    </row>
    <row r="26" spans="1:20" ht="11.55" customHeight="1">
      <c r="A26" s="733"/>
      <c r="B26" s="734"/>
      <c r="C26" s="61"/>
      <c r="E26" s="733"/>
      <c r="F26" s="734"/>
      <c r="G26" s="61"/>
      <c r="I26" s="737"/>
      <c r="J26" s="738"/>
      <c r="K26" s="61"/>
      <c r="T26" s="32"/>
    </row>
    <row r="27" spans="1:20" ht="11.55" customHeight="1">
      <c r="A27" s="731" t="s">
        <v>307</v>
      </c>
      <c r="B27" s="732"/>
      <c r="C27" s="60"/>
      <c r="E27" s="731" t="s">
        <v>306</v>
      </c>
      <c r="F27" s="732"/>
      <c r="G27" s="60"/>
      <c r="I27" s="735" t="s">
        <v>383</v>
      </c>
      <c r="J27" s="736"/>
      <c r="K27" s="60"/>
      <c r="T27" s="32"/>
    </row>
    <row r="28" spans="1:20" ht="11.55" customHeight="1">
      <c r="A28" s="733"/>
      <c r="B28" s="734"/>
      <c r="C28" s="61"/>
      <c r="E28" s="733"/>
      <c r="F28" s="734"/>
      <c r="G28" s="61"/>
      <c r="I28" s="737"/>
      <c r="J28" s="738"/>
      <c r="K28" s="61"/>
      <c r="T28" s="32"/>
    </row>
    <row r="29" spans="1:20" ht="20.25" customHeight="1">
      <c r="L29" s="40"/>
      <c r="M29" s="40"/>
    </row>
    <row r="30" spans="1:20" ht="20.25" customHeight="1">
      <c r="A30" s="62"/>
      <c r="B30" s="42" t="s">
        <v>76</v>
      </c>
      <c r="C30" s="12"/>
      <c r="D30" s="12"/>
      <c r="E30" s="12"/>
      <c r="F30" s="62"/>
      <c r="G30" s="98"/>
      <c r="H30" s="99"/>
      <c r="I30" s="100"/>
      <c r="J30" s="99"/>
      <c r="K30" s="101"/>
      <c r="L30" s="40"/>
      <c r="M30" s="40"/>
    </row>
    <row r="31" spans="1:20" ht="20.25" customHeight="1">
      <c r="B31" s="64" t="s">
        <v>77</v>
      </c>
      <c r="C31" s="37"/>
      <c r="D31" s="38"/>
      <c r="E31" s="39"/>
      <c r="G31" s="155" t="s">
        <v>100</v>
      </c>
      <c r="H31" s="133"/>
      <c r="I31" s="133"/>
      <c r="J31" s="102"/>
      <c r="K31" s="103" t="s">
        <v>101</v>
      </c>
      <c r="L31" s="40"/>
      <c r="M31" s="40"/>
    </row>
    <row r="32" spans="1:20" ht="20.55" customHeight="1">
      <c r="B32" s="64" t="s">
        <v>78</v>
      </c>
      <c r="C32" s="38"/>
      <c r="D32" s="38"/>
      <c r="E32" s="39"/>
      <c r="G32" s="104"/>
      <c r="H32" s="105"/>
      <c r="I32" s="106"/>
      <c r="J32" s="107"/>
      <c r="K32" s="103" t="s">
        <v>102</v>
      </c>
      <c r="L32" s="40"/>
      <c r="M32" s="40"/>
    </row>
    <row r="33" spans="1:13" ht="20.55" customHeight="1">
      <c r="A33" s="40"/>
      <c r="B33" s="64" t="s">
        <v>79</v>
      </c>
      <c r="C33" s="38"/>
      <c r="D33" s="38"/>
      <c r="E33" s="38"/>
      <c r="F33" s="40"/>
      <c r="G33" s="108"/>
      <c r="H33" s="109"/>
      <c r="I33" s="110"/>
      <c r="J33" s="109"/>
      <c r="K33" s="111"/>
      <c r="L33" s="40"/>
      <c r="M33" s="40"/>
    </row>
    <row r="34" spans="1:13" ht="27.6">
      <c r="A34" s="40"/>
      <c r="B34" s="40"/>
      <c r="C34" s="40"/>
      <c r="D34" s="40"/>
      <c r="E34" s="40"/>
      <c r="F34" s="40"/>
      <c r="G34" s="40"/>
      <c r="H34" s="40"/>
      <c r="I34" s="63"/>
      <c r="J34" s="40"/>
      <c r="K34" s="40"/>
      <c r="L34" s="40"/>
      <c r="M34" s="40"/>
    </row>
    <row r="35" spans="1:13" ht="27.6">
      <c r="A35" s="40"/>
      <c r="B35" s="40"/>
      <c r="C35" s="40"/>
      <c r="D35" s="40"/>
      <c r="E35" s="40"/>
      <c r="F35" s="40"/>
      <c r="G35" s="40"/>
      <c r="H35" s="40"/>
      <c r="I35" s="63"/>
      <c r="J35" s="40"/>
      <c r="K35" s="40"/>
      <c r="L35" s="40"/>
      <c r="M35" s="40"/>
    </row>
    <row r="36" spans="1:13" ht="27.6">
      <c r="A36" s="40"/>
      <c r="B36" s="40"/>
      <c r="C36" s="40"/>
      <c r="D36" s="40"/>
      <c r="E36" s="40"/>
      <c r="F36" s="40"/>
      <c r="G36" s="40"/>
      <c r="H36" s="40"/>
      <c r="I36" s="63"/>
      <c r="J36" s="40"/>
      <c r="K36" s="40"/>
      <c r="L36" s="40"/>
      <c r="M36" s="40"/>
    </row>
    <row r="37" spans="1:13" ht="27.6">
      <c r="A37" s="40"/>
      <c r="B37" s="40"/>
      <c r="C37" s="40"/>
      <c r="D37" s="40"/>
      <c r="E37" s="40"/>
      <c r="F37" s="40"/>
      <c r="G37" s="40"/>
      <c r="H37" s="40"/>
      <c r="I37" s="63"/>
      <c r="J37" s="40"/>
      <c r="K37" s="40"/>
      <c r="L37" s="40"/>
      <c r="M37" s="40"/>
    </row>
    <row r="38" spans="1:13" ht="27.6">
      <c r="A38" s="40"/>
      <c r="B38" s="40"/>
      <c r="C38" s="40"/>
      <c r="D38" s="40"/>
      <c r="E38" s="40"/>
      <c r="F38" s="40"/>
      <c r="G38" s="40"/>
      <c r="H38" s="40"/>
      <c r="I38" s="63"/>
      <c r="J38" s="40"/>
      <c r="K38" s="40"/>
      <c r="L38" s="40"/>
      <c r="M38" s="40"/>
    </row>
    <row r="39" spans="1:13" ht="27.6">
      <c r="A39" s="40"/>
      <c r="B39" s="40"/>
      <c r="C39" s="40"/>
      <c r="D39" s="40"/>
      <c r="E39" s="40"/>
      <c r="F39" s="40"/>
      <c r="G39" s="40"/>
      <c r="H39" s="40"/>
      <c r="I39" s="63"/>
      <c r="J39" s="40"/>
      <c r="K39" s="40"/>
      <c r="L39" s="40"/>
      <c r="M39" s="40"/>
    </row>
    <row r="40" spans="1:13" ht="27.6">
      <c r="A40" s="40"/>
      <c r="B40" s="40"/>
      <c r="C40" s="40"/>
      <c r="D40" s="40"/>
    </row>
    <row r="41" spans="1:13" ht="27.6">
      <c r="A41" s="40"/>
      <c r="B41" s="40"/>
      <c r="C41" s="40"/>
      <c r="D41" s="40"/>
    </row>
    <row r="42" spans="1:13" ht="27.6">
      <c r="A42" s="40"/>
      <c r="B42" s="40"/>
      <c r="C42" s="40"/>
      <c r="D42" s="40"/>
    </row>
    <row r="43" spans="1:13" ht="27.6">
      <c r="A43" s="40"/>
      <c r="B43" s="40"/>
      <c r="C43" s="40"/>
      <c r="D43" s="40"/>
    </row>
  </sheetData>
  <mergeCells count="38">
    <mergeCell ref="A7:B8"/>
    <mergeCell ref="E7:F8"/>
    <mergeCell ref="I7:J8"/>
    <mergeCell ref="A3:H3"/>
    <mergeCell ref="I3:K3"/>
    <mergeCell ref="A5:B6"/>
    <mergeCell ref="E5:F6"/>
    <mergeCell ref="I5:J6"/>
    <mergeCell ref="A9:B10"/>
    <mergeCell ref="I9:J10"/>
    <mergeCell ref="A11:B12"/>
    <mergeCell ref="E11:F12"/>
    <mergeCell ref="I11:J12"/>
    <mergeCell ref="E9:F10"/>
    <mergeCell ref="E23:F24"/>
    <mergeCell ref="I23:J24"/>
    <mergeCell ref="A13:B14"/>
    <mergeCell ref="E13:F14"/>
    <mergeCell ref="I13:J14"/>
    <mergeCell ref="A15:B16"/>
    <mergeCell ref="E15:F16"/>
    <mergeCell ref="I15:J16"/>
    <mergeCell ref="A27:B28"/>
    <mergeCell ref="E27:F28"/>
    <mergeCell ref="I27:J28"/>
    <mergeCell ref="A17:B18"/>
    <mergeCell ref="E17:F18"/>
    <mergeCell ref="I17:J18"/>
    <mergeCell ref="A19:B20"/>
    <mergeCell ref="E19:F20"/>
    <mergeCell ref="I19:J20"/>
    <mergeCell ref="A25:B26"/>
    <mergeCell ref="E25:F26"/>
    <mergeCell ref="I25:J26"/>
    <mergeCell ref="A21:B22"/>
    <mergeCell ref="E21:F22"/>
    <mergeCell ref="I21:J22"/>
    <mergeCell ref="A23:B24"/>
  </mergeCells>
  <pageMargins left="0.25" right="0.25" top="0.75" bottom="0.75" header="0.3" footer="0.3"/>
  <pageSetup paperSize="9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/>
  <dimension ref="A2:D20"/>
  <sheetViews>
    <sheetView workbookViewId="0">
      <selection activeCell="F6" sqref="F6"/>
    </sheetView>
  </sheetViews>
  <sheetFormatPr defaultColWidth="11" defaultRowHeight="15.6"/>
  <sheetData>
    <row r="2" spans="1:4" ht="16.2" thickBot="1">
      <c r="B2" s="4" t="e">
        <f>'NEO GRP '!#REF!</f>
        <v>#REF!</v>
      </c>
      <c r="C2" s="4" t="e">
        <f>'NEO GRP '!#REF!</f>
        <v>#REF!</v>
      </c>
      <c r="D2" s="4" t="e">
        <f>'NEO GRP '!#REF!</f>
        <v>#REF!</v>
      </c>
    </row>
    <row r="3" spans="1:4" ht="34.049999999999997" customHeight="1" thickBot="1">
      <c r="A3" s="1" t="s">
        <v>22</v>
      </c>
      <c r="B3" s="3" t="e">
        <f>SUM(B4:B208)/1000</f>
        <v>#REF!</v>
      </c>
      <c r="C3" s="3" t="e">
        <f>SUM(C4:C208)/1000</f>
        <v>#REF!</v>
      </c>
      <c r="D3" s="3" t="e">
        <f>SUM(D4:D208)/1000</f>
        <v>#REF!</v>
      </c>
    </row>
    <row r="4" spans="1:4">
      <c r="A4" t="e">
        <f>'NEO GRP '!#REF!</f>
        <v>#REF!</v>
      </c>
      <c r="B4" s="2" t="e">
        <f>'NEO GRP '!#REF!*SUM('NEO GRP '!#REF!)</f>
        <v>#REF!</v>
      </c>
      <c r="C4" s="2" t="e">
        <f>'NEO GRP '!#REF!*SUM('NEO GRP '!#REF!)</f>
        <v>#REF!</v>
      </c>
      <c r="D4" s="2" t="e">
        <f>'NEO GRP '!#REF!*SUM('NEO GRP '!#REF!)</f>
        <v>#REF!</v>
      </c>
    </row>
    <row r="5" spans="1:4">
      <c r="A5" t="e">
        <f>'NEO GRP '!#REF!</f>
        <v>#REF!</v>
      </c>
      <c r="B5" s="2" t="e">
        <f>'NEO GRP '!#REF!*SUM('NEO GRP '!#REF!)</f>
        <v>#REF!</v>
      </c>
      <c r="C5" s="2" t="e">
        <f>'NEO GRP '!#REF!*SUM('NEO GRP '!#REF!)</f>
        <v>#REF!</v>
      </c>
      <c r="D5" s="2" t="e">
        <f>'NEO GRP '!#REF!*SUM('NEO GRP '!#REF!)</f>
        <v>#REF!</v>
      </c>
    </row>
    <row r="6" spans="1:4">
      <c r="A6" t="e">
        <f>'NEO GRP '!#REF!</f>
        <v>#REF!</v>
      </c>
      <c r="B6" s="2" t="e">
        <f>'NEO GRP '!#REF!*SUM('NEO GRP '!#REF!)</f>
        <v>#REF!</v>
      </c>
      <c r="C6" s="2" t="e">
        <f>'NEO GRP '!#REF!*SUM('NEO GRP '!#REF!)</f>
        <v>#REF!</v>
      </c>
      <c r="D6" s="2" t="e">
        <f>'NEO GRP '!#REF!*SUM('NEO GRP '!#REF!)</f>
        <v>#REF!</v>
      </c>
    </row>
    <row r="7" spans="1:4">
      <c r="A7" t="e">
        <f>'NEO GRP '!#REF!</f>
        <v>#REF!</v>
      </c>
      <c r="B7" s="2" t="e">
        <f>'NEO GRP '!#REF!*SUM('NEO GRP '!#REF!)</f>
        <v>#REF!</v>
      </c>
      <c r="C7" s="2" t="e">
        <f>'NEO GRP '!#REF!*SUM('NEO GRP '!#REF!)</f>
        <v>#REF!</v>
      </c>
      <c r="D7" s="2" t="e">
        <f>'NEO GRP '!#REF!*SUM('NEO GRP '!#REF!)</f>
        <v>#REF!</v>
      </c>
    </row>
    <row r="8" spans="1:4">
      <c r="A8" t="e">
        <f>'NEO GRP '!#REF!</f>
        <v>#REF!</v>
      </c>
      <c r="B8" s="2" t="e">
        <f>'NEO GRP '!#REF!*SUM('NEO GRP '!#REF!)</f>
        <v>#REF!</v>
      </c>
      <c r="C8" s="2" t="e">
        <f>'NEO GRP '!#REF!*SUM('NEO GRP '!#REF!)</f>
        <v>#REF!</v>
      </c>
      <c r="D8" s="2" t="e">
        <f>'NEO GRP '!#REF!*SUM('NEO GRP '!#REF!)</f>
        <v>#REF!</v>
      </c>
    </row>
    <row r="9" spans="1:4">
      <c r="A9" t="e">
        <f>'NEO GRP '!#REF!</f>
        <v>#REF!</v>
      </c>
      <c r="B9" s="2" t="e">
        <f>'NEO GRP '!#REF!*SUM('NEO GRP '!#REF!)</f>
        <v>#REF!</v>
      </c>
      <c r="C9" s="2" t="e">
        <f>'NEO GRP '!#REF!*SUM('NEO GRP '!#REF!)</f>
        <v>#REF!</v>
      </c>
      <c r="D9" s="2" t="e">
        <f>'NEO GRP '!#REF!*SUM('NEO GRP '!#REF!)</f>
        <v>#REF!</v>
      </c>
    </row>
    <row r="10" spans="1:4">
      <c r="A10" t="e">
        <f>'NEO GRP '!#REF!</f>
        <v>#REF!</v>
      </c>
      <c r="B10" s="2" t="e">
        <f>'NEO GRP '!#REF!*SUM('NEO GRP '!#REF!)</f>
        <v>#REF!</v>
      </c>
      <c r="C10" s="2" t="e">
        <f>'NEO GRP '!#REF!*SUM('NEO GRP '!#REF!)</f>
        <v>#REF!</v>
      </c>
      <c r="D10" s="2" t="e">
        <f>'NEO GRP '!#REF!*SUM('NEO GRP '!#REF!)</f>
        <v>#REF!</v>
      </c>
    </row>
    <row r="11" spans="1:4">
      <c r="A11" t="e">
        <f>'NEO GRP '!#REF!</f>
        <v>#REF!</v>
      </c>
      <c r="B11" s="2" t="e">
        <f>'NEO GRP '!#REF!*SUM('NEO GRP '!#REF!)</f>
        <v>#REF!</v>
      </c>
      <c r="C11" s="2" t="e">
        <f>'NEO GRP '!#REF!*SUM('NEO GRP '!#REF!)</f>
        <v>#REF!</v>
      </c>
      <c r="D11" s="2" t="e">
        <f>'NEO GRP '!#REF!*SUM('NEO GRP '!#REF!)</f>
        <v>#REF!</v>
      </c>
    </row>
    <row r="12" spans="1:4">
      <c r="A12" t="e">
        <f>'NEO GRP '!#REF!</f>
        <v>#REF!</v>
      </c>
      <c r="B12" s="2" t="e">
        <f>'NEO GRP '!#REF!*SUM('NEO GRP '!#REF!)</f>
        <v>#REF!</v>
      </c>
      <c r="C12" s="2" t="e">
        <f>'NEO GRP '!#REF!*SUM('NEO GRP '!#REF!)</f>
        <v>#REF!</v>
      </c>
      <c r="D12" s="2" t="e">
        <f>'NEO GRP '!#REF!*SUM('NEO GRP '!#REF!)</f>
        <v>#REF!</v>
      </c>
    </row>
    <row r="13" spans="1:4">
      <c r="A13" t="e">
        <f>'NEO GRP '!#REF!</f>
        <v>#REF!</v>
      </c>
      <c r="B13" s="2" t="e">
        <f>'NEO GRP '!#REF!*SUM('NEO GRP '!#REF!)</f>
        <v>#REF!</v>
      </c>
      <c r="C13" s="2" t="e">
        <f>'NEO GRP '!#REF!*SUM('NEO GRP '!#REF!)</f>
        <v>#REF!</v>
      </c>
      <c r="D13" s="2" t="e">
        <f>'NEO GRP '!#REF!*SUM('NEO GRP '!#REF!)</f>
        <v>#REF!</v>
      </c>
    </row>
    <row r="14" spans="1:4">
      <c r="A14" t="e">
        <f>'NEO GRP '!#REF!</f>
        <v>#REF!</v>
      </c>
      <c r="B14" s="2" t="e">
        <f>'NEO GRP '!#REF!*SUM('NEO GRP '!#REF!)</f>
        <v>#REF!</v>
      </c>
      <c r="C14" s="2" t="e">
        <f>'NEO GRP '!#REF!*SUM('NEO GRP '!#REF!)</f>
        <v>#REF!</v>
      </c>
      <c r="D14" s="2" t="e">
        <f>'NEO GRP '!#REF!*SUM('NEO GRP '!#REF!)</f>
        <v>#REF!</v>
      </c>
    </row>
    <row r="15" spans="1:4">
      <c r="A15" t="e">
        <f>'NEO GRP '!#REF!</f>
        <v>#REF!</v>
      </c>
      <c r="B15" s="2" t="e">
        <f>'NEO GRP '!#REF!*SUM('NEO GRP '!#REF!)</f>
        <v>#REF!</v>
      </c>
      <c r="C15" s="2" t="e">
        <f>'NEO GRP '!#REF!*SUM('NEO GRP '!#REF!)</f>
        <v>#REF!</v>
      </c>
      <c r="D15" s="2" t="e">
        <f>'NEO GRP '!#REF!*SUM('NEO GRP '!#REF!)</f>
        <v>#REF!</v>
      </c>
    </row>
    <row r="16" spans="1:4">
      <c r="A16" t="e">
        <f>'NEO GRP '!#REF!</f>
        <v>#REF!</v>
      </c>
      <c r="B16" s="2" t="e">
        <f>'NEO GRP '!#REF!*SUM('NEO GRP '!#REF!)</f>
        <v>#REF!</v>
      </c>
      <c r="C16" s="2" t="e">
        <f>'NEO GRP '!#REF!*SUM('NEO GRP '!#REF!)</f>
        <v>#REF!</v>
      </c>
      <c r="D16" s="2" t="e">
        <f>'NEO GRP '!#REF!*SUM('NEO GRP '!#REF!)</f>
        <v>#REF!</v>
      </c>
    </row>
    <row r="17" spans="1:4">
      <c r="A17" t="e">
        <f>'NEO GRP '!#REF!</f>
        <v>#REF!</v>
      </c>
      <c r="B17" s="2" t="e">
        <f>'NEO GRP '!#REF!*SUM('NEO GRP '!#REF!)</f>
        <v>#REF!</v>
      </c>
      <c r="C17" s="2" t="e">
        <f>'NEO GRP '!#REF!*SUM('NEO GRP '!#REF!)</f>
        <v>#REF!</v>
      </c>
      <c r="D17" s="2" t="e">
        <f>'NEO GRP '!#REF!*SUM('NEO GRP '!#REF!)</f>
        <v>#REF!</v>
      </c>
    </row>
    <row r="18" spans="1:4">
      <c r="A18" t="str">
        <f>'NEO GRP '!D55</f>
        <v>NEO-24</v>
      </c>
      <c r="B18" s="2" t="e">
        <f>'NEO GRP '!#REF!*SUM('NEO GRP '!L55:W55)</f>
        <v>#REF!</v>
      </c>
      <c r="C18" s="2" t="e">
        <f>'NEO GRP '!#REF!*SUM('NEO GRP '!L55:W55)</f>
        <v>#REF!</v>
      </c>
      <c r="D18" s="2" t="e">
        <f>'NEO GRP '!#REF!*SUM('NEO GRP '!L55:W55)</f>
        <v>#REF!</v>
      </c>
    </row>
    <row r="19" spans="1:4">
      <c r="A19" t="str">
        <f>'NEO GRP '!D56</f>
        <v>NEO-25</v>
      </c>
      <c r="B19" s="2" t="e">
        <f>'NEO GRP '!#REF!*SUM('NEO GRP '!L56:W56)</f>
        <v>#REF!</v>
      </c>
      <c r="C19" s="2" t="e">
        <f>'NEO GRP '!#REF!*SUM('NEO GRP '!L56:W56)</f>
        <v>#REF!</v>
      </c>
      <c r="D19" s="2" t="e">
        <f>'NEO GRP '!#REF!*SUM('NEO GRP '!L56:W56)</f>
        <v>#REF!</v>
      </c>
    </row>
    <row r="20" spans="1:4">
      <c r="A20" t="str">
        <f>'NEO GRP '!D57</f>
        <v>NEO-26</v>
      </c>
      <c r="B20" s="2" t="e">
        <f>'NEO GRP '!#REF!*SUM('NEO GRP '!L57:W57)</f>
        <v>#REF!</v>
      </c>
      <c r="C20" s="2" t="e">
        <f>'NEO GRP '!#REF!*SUM('NEO GRP '!L57:W57)</f>
        <v>#REF!</v>
      </c>
      <c r="D20" s="2" t="e">
        <f>'NEO GRP '!#REF!*SUM('NEO GRP '!L57:W57)</f>
        <v>#REF!</v>
      </c>
    </row>
  </sheetData>
  <sheetProtection selectLockedCells="1" selectUnlockedCells="1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7"/>
  <dimension ref="A1:E32"/>
  <sheetViews>
    <sheetView topLeftCell="A28" workbookViewId="0">
      <selection activeCell="K13" sqref="K13"/>
    </sheetView>
  </sheetViews>
  <sheetFormatPr defaultColWidth="10.5" defaultRowHeight="22.05" customHeight="1"/>
  <cols>
    <col min="1" max="1" width="20.5" style="15" bestFit="1" customWidth="1"/>
    <col min="2" max="3" width="18.796875" customWidth="1"/>
    <col min="4" max="4" width="20" customWidth="1"/>
    <col min="5" max="5" width="18.796875" customWidth="1"/>
  </cols>
  <sheetData>
    <row r="1" spans="1:5" ht="31.2">
      <c r="B1" s="14" t="s">
        <v>62</v>
      </c>
      <c r="C1" s="14" t="s">
        <v>63</v>
      </c>
      <c r="D1" s="14" t="s">
        <v>64</v>
      </c>
      <c r="E1" s="14"/>
    </row>
    <row r="2" spans="1:5" ht="38.25" customHeight="1">
      <c r="A2" s="16" t="s">
        <v>35</v>
      </c>
      <c r="B2" s="17"/>
      <c r="C2" s="17"/>
      <c r="D2" s="17"/>
    </row>
    <row r="3" spans="1:5" ht="38.25" customHeight="1">
      <c r="A3" s="16" t="s">
        <v>40</v>
      </c>
      <c r="B3" s="17"/>
      <c r="C3" s="17"/>
      <c r="D3" s="17"/>
    </row>
    <row r="4" spans="1:5" ht="38.25" customHeight="1">
      <c r="A4" s="16" t="s">
        <v>48</v>
      </c>
      <c r="B4" s="17"/>
      <c r="C4" s="17"/>
      <c r="D4" s="17"/>
    </row>
    <row r="5" spans="1:5" ht="38.25" customHeight="1">
      <c r="A5" s="16" t="s">
        <v>37</v>
      </c>
      <c r="B5" s="17"/>
      <c r="C5" s="17"/>
      <c r="D5" s="17"/>
    </row>
    <row r="6" spans="1:5" ht="38.25" customHeight="1">
      <c r="A6" s="16" t="s">
        <v>45</v>
      </c>
      <c r="B6" s="17"/>
      <c r="C6" s="17"/>
      <c r="D6" s="17"/>
    </row>
    <row r="7" spans="1:5" ht="38.25" customHeight="1">
      <c r="A7" s="16" t="s">
        <v>54</v>
      </c>
      <c r="B7" s="17"/>
      <c r="C7" s="17"/>
      <c r="D7" s="17"/>
    </row>
    <row r="8" spans="1:5" ht="38.25" customHeight="1">
      <c r="A8" s="16" t="s">
        <v>39</v>
      </c>
      <c r="B8" s="17"/>
      <c r="C8" s="17"/>
      <c r="D8" s="17"/>
    </row>
    <row r="9" spans="1:5" ht="38.25" customHeight="1">
      <c r="A9" s="16" t="s">
        <v>47</v>
      </c>
      <c r="B9" s="17"/>
      <c r="C9" s="17"/>
      <c r="D9" s="17"/>
    </row>
    <row r="10" spans="1:5" ht="38.25" customHeight="1">
      <c r="A10" s="16" t="s">
        <v>32</v>
      </c>
      <c r="B10" s="17"/>
      <c r="C10" s="17"/>
      <c r="D10" s="17"/>
    </row>
    <row r="11" spans="1:5" ht="38.25" customHeight="1">
      <c r="A11" s="16" t="s">
        <v>33</v>
      </c>
      <c r="B11" s="17"/>
      <c r="C11" s="17"/>
      <c r="D11" s="17"/>
    </row>
    <row r="12" spans="1:5" ht="38.25" customHeight="1">
      <c r="A12" s="16" t="s">
        <v>41</v>
      </c>
      <c r="B12" s="17"/>
      <c r="C12" s="17"/>
      <c r="D12" s="17"/>
    </row>
    <row r="13" spans="1:5" ht="38.25" customHeight="1">
      <c r="A13" s="16" t="s">
        <v>49</v>
      </c>
      <c r="B13" s="17"/>
      <c r="C13" s="17"/>
      <c r="D13" s="17"/>
    </row>
    <row r="14" spans="1:5" ht="38.25" customHeight="1">
      <c r="A14" s="16" t="s">
        <v>38</v>
      </c>
      <c r="B14" s="17"/>
      <c r="C14" s="17"/>
      <c r="D14" s="17"/>
    </row>
    <row r="15" spans="1:5" ht="38.25" customHeight="1">
      <c r="A15" s="16" t="s">
        <v>58</v>
      </c>
      <c r="B15" s="17"/>
      <c r="C15" s="17"/>
      <c r="D15" s="17"/>
    </row>
    <row r="16" spans="1:5" ht="38.25" customHeight="1">
      <c r="A16" s="16" t="s">
        <v>43</v>
      </c>
      <c r="B16" s="17"/>
      <c r="C16" s="17"/>
      <c r="D16" s="17"/>
    </row>
    <row r="17" spans="1:4" ht="38.25" customHeight="1">
      <c r="A17" s="16" t="s">
        <v>51</v>
      </c>
      <c r="B17" s="17"/>
      <c r="C17" s="17"/>
      <c r="D17" s="17"/>
    </row>
    <row r="18" spans="1:4" ht="38.25" customHeight="1">
      <c r="A18" s="16" t="s">
        <v>55</v>
      </c>
      <c r="B18" s="17"/>
      <c r="C18" s="17"/>
      <c r="D18" s="17"/>
    </row>
    <row r="19" spans="1:4" ht="38.25" customHeight="1">
      <c r="A19" s="16" t="s">
        <v>59</v>
      </c>
      <c r="B19" s="17"/>
      <c r="C19" s="17"/>
      <c r="D19" s="17"/>
    </row>
    <row r="20" spans="1:4" ht="38.25" customHeight="1">
      <c r="A20" s="16" t="s">
        <v>36</v>
      </c>
      <c r="B20" s="17"/>
      <c r="C20" s="17"/>
      <c r="D20" s="17"/>
    </row>
    <row r="21" spans="1:4" ht="38.25" customHeight="1">
      <c r="A21" s="16" t="s">
        <v>44</v>
      </c>
      <c r="B21" s="17"/>
      <c r="C21" s="17"/>
      <c r="D21" s="17"/>
    </row>
    <row r="22" spans="1:4" ht="38.25" customHeight="1">
      <c r="A22" s="16" t="s">
        <v>52</v>
      </c>
      <c r="B22" s="17"/>
      <c r="C22" s="17"/>
      <c r="D22" s="17"/>
    </row>
    <row r="23" spans="1:4" ht="38.25" customHeight="1">
      <c r="A23" s="16" t="s">
        <v>60</v>
      </c>
      <c r="B23" s="17"/>
      <c r="C23" s="17"/>
      <c r="D23" s="17"/>
    </row>
    <row r="24" spans="1:4" ht="38.25" customHeight="1">
      <c r="A24" s="16" t="s">
        <v>57</v>
      </c>
      <c r="B24" s="17"/>
      <c r="C24" s="17"/>
      <c r="D24" s="17"/>
    </row>
    <row r="25" spans="1:4" ht="38.25" customHeight="1">
      <c r="A25" s="16" t="s">
        <v>61</v>
      </c>
      <c r="B25" s="17"/>
      <c r="C25" s="17"/>
      <c r="D25" s="17"/>
    </row>
    <row r="26" spans="1:4" ht="38.25" customHeight="1">
      <c r="A26" s="16" t="s">
        <v>34</v>
      </c>
      <c r="B26" s="17"/>
      <c r="C26" s="17"/>
      <c r="D26" s="17"/>
    </row>
    <row r="27" spans="1:4" ht="38.25" customHeight="1">
      <c r="A27" s="16" t="s">
        <v>42</v>
      </c>
      <c r="B27" s="17"/>
      <c r="C27" s="17"/>
      <c r="D27" s="17"/>
    </row>
    <row r="28" spans="1:4" ht="38.25" customHeight="1">
      <c r="A28" s="16" t="s">
        <v>46</v>
      </c>
      <c r="B28" s="17"/>
      <c r="C28" s="17"/>
      <c r="D28" s="17"/>
    </row>
    <row r="29" spans="1:4" ht="38.25" customHeight="1">
      <c r="A29" s="16" t="s">
        <v>31</v>
      </c>
      <c r="B29" s="17"/>
      <c r="C29" s="17"/>
      <c r="D29" s="17"/>
    </row>
    <row r="30" spans="1:4" ht="38.25" customHeight="1">
      <c r="A30" s="16" t="s">
        <v>56</v>
      </c>
      <c r="B30" s="17"/>
      <c r="C30" s="17"/>
      <c r="D30" s="17"/>
    </row>
    <row r="31" spans="1:4" ht="38.25" customHeight="1">
      <c r="A31" s="16" t="s">
        <v>53</v>
      </c>
      <c r="B31" s="17"/>
      <c r="C31" s="17"/>
      <c r="D31" s="17"/>
    </row>
    <row r="32" spans="1:4" ht="38.25" customHeight="1">
      <c r="A32" s="16" t="s">
        <v>50</v>
      </c>
      <c r="B32" s="17"/>
      <c r="C32" s="17"/>
      <c r="D32" s="17"/>
    </row>
  </sheetData>
  <autoFilter ref="A1" xr:uid="{00000000-0009-0000-0000-00000A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tabColor theme="0" tint="-4.9989318521683403E-2"/>
    <pageSetUpPr fitToPage="1"/>
  </sheetPr>
  <dimension ref="A1:CJ63"/>
  <sheetViews>
    <sheetView showGridLines="0" showRowColHeaders="0" zoomScale="70" zoomScaleNormal="70" zoomScalePageLayoutView="75" workbookViewId="0">
      <pane ySplit="8" topLeftCell="A9" activePane="bottomLeft" state="frozen"/>
      <selection activeCell="K11" sqref="K11"/>
      <selection pane="bottomLeft" activeCell="L11" sqref="L11"/>
    </sheetView>
  </sheetViews>
  <sheetFormatPr defaultColWidth="11" defaultRowHeight="21"/>
  <cols>
    <col min="1" max="1" width="5.5" customWidth="1"/>
    <col min="2" max="2" width="3.5" style="181" customWidth="1"/>
    <col min="3" max="3" width="17.19921875" customWidth="1"/>
    <col min="4" max="4" width="15.296875" style="190" customWidth="1"/>
    <col min="5" max="5" width="3.5" style="181" customWidth="1"/>
    <col min="6" max="6" width="11.796875" style="6" customWidth="1"/>
    <col min="7" max="7" width="8.69921875" style="6" customWidth="1"/>
    <col min="8" max="8" width="19.5" style="18" bestFit="1" customWidth="1"/>
    <col min="9" max="9" width="7.796875" style="6" customWidth="1"/>
    <col min="10" max="10" width="11.69921875" bestFit="1" customWidth="1"/>
    <col min="11" max="11" width="19" style="10" customWidth="1"/>
    <col min="12" max="26" width="11.796875" style="12" customWidth="1"/>
    <col min="27" max="27" width="17.796875" style="10" customWidth="1"/>
    <col min="28" max="28" width="10.19921875" style="10" customWidth="1"/>
    <col min="29" max="29" width="10.8984375" customWidth="1"/>
    <col min="30" max="31" width="11" hidden="1" customWidth="1"/>
    <col min="32" max="32" width="11" style="12" hidden="1" customWidth="1"/>
    <col min="33" max="33" width="11" hidden="1" customWidth="1"/>
    <col min="34" max="34" width="7.69921875" style="436" hidden="1" customWidth="1"/>
    <col min="35" max="35" width="8.19921875" style="436" hidden="1" customWidth="1"/>
    <col min="36" max="36" width="5" style="20" hidden="1" customWidth="1"/>
    <col min="37" max="37" width="4.5" style="21" hidden="1" customWidth="1"/>
    <col min="38" max="38" width="4.796875" style="22" hidden="1" customWidth="1"/>
    <col min="39" max="39" width="5" style="23" hidden="1" customWidth="1"/>
    <col min="40" max="40" width="5" style="24" hidden="1" customWidth="1"/>
    <col min="41" max="42" width="5" style="25" hidden="1" customWidth="1"/>
    <col min="43" max="44" width="5.5" style="28" hidden="1" customWidth="1"/>
    <col min="45" max="45" width="5" style="27" hidden="1" customWidth="1"/>
    <col min="46" max="46" width="6" style="28" hidden="1" customWidth="1"/>
    <col min="47" max="50" width="5" style="29" hidden="1" customWidth="1"/>
    <col min="51" max="51" width="7.8984375" style="451" hidden="1" customWidth="1"/>
    <col min="52" max="52" width="8.69921875" style="194" hidden="1" customWidth="1"/>
    <col min="53" max="53" width="8.8984375" style="182" hidden="1" customWidth="1"/>
    <col min="54" max="54" width="8" style="194" hidden="1" customWidth="1"/>
    <col min="55" max="84" width="11" hidden="1" customWidth="1"/>
  </cols>
  <sheetData>
    <row r="1" spans="1:88" ht="30" customHeight="1" thickBot="1">
      <c r="J1" s="8"/>
      <c r="K1" s="21"/>
      <c r="L1" s="528" t="s">
        <v>7</v>
      </c>
      <c r="M1" s="679">
        <f>SUM(AA$11:AA$1048576)</f>
        <v>0</v>
      </c>
      <c r="N1" s="679"/>
      <c r="O1" s="529" t="s">
        <v>8</v>
      </c>
      <c r="P1" s="185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Q1" s="192"/>
      <c r="AR1" s="120"/>
      <c r="AV1" s="193"/>
      <c r="AW1" s="121"/>
      <c r="AX1" s="278"/>
    </row>
    <row r="2" spans="1:88" ht="23.55" hidden="1" customHeight="1" thickBot="1">
      <c r="B2" s="41"/>
      <c r="C2" s="687" t="s">
        <v>67</v>
      </c>
      <c r="D2" s="191"/>
      <c r="E2" s="41"/>
      <c r="H2"/>
      <c r="J2" s="8"/>
      <c r="L2" s="404"/>
      <c r="M2" s="405"/>
      <c r="N2" s="405"/>
      <c r="O2" s="130"/>
      <c r="P2" s="130"/>
      <c r="Q2" s="264"/>
      <c r="R2" s="264"/>
      <c r="S2" s="264"/>
      <c r="T2" s="264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 t="s">
        <v>190</v>
      </c>
      <c r="AG2" s="30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 s="279"/>
    </row>
    <row r="3" spans="1:88" ht="25.05" customHeight="1">
      <c r="B3" s="41"/>
      <c r="C3" s="687"/>
      <c r="D3" s="191"/>
      <c r="E3" s="41"/>
      <c r="H3"/>
      <c r="J3" s="8"/>
      <c r="L3" s="211" t="s">
        <v>116</v>
      </c>
      <c r="M3" s="681">
        <f>SUM(L11:Z63)</f>
        <v>0</v>
      </c>
      <c r="N3" s="681"/>
      <c r="O3" s="130"/>
      <c r="P3" s="130"/>
      <c r="Q3" s="264"/>
      <c r="R3" s="264"/>
      <c r="S3" s="264"/>
      <c r="T3" s="264"/>
      <c r="U3" s="218"/>
      <c r="V3" s="218"/>
      <c r="W3" s="218"/>
      <c r="X3" s="218"/>
      <c r="Y3" s="218"/>
      <c r="Z3" s="218"/>
      <c r="AA3" s="218"/>
      <c r="AB3" s="218"/>
      <c r="AC3" s="510">
        <f>AF7</f>
        <v>0</v>
      </c>
      <c r="AD3" s="503"/>
      <c r="AE3" s="218"/>
      <c r="AF3" s="218"/>
      <c r="AG3" s="30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 s="279"/>
      <c r="CG3" s="509"/>
    </row>
    <row r="4" spans="1:88" ht="25.05" customHeight="1">
      <c r="B4" s="41"/>
      <c r="C4" s="687"/>
      <c r="D4" s="191"/>
      <c r="E4" s="41"/>
      <c r="H4"/>
      <c r="J4" s="8"/>
      <c r="L4" s="211" t="s">
        <v>11</v>
      </c>
      <c r="M4" s="680">
        <f>SUM(AI11:AI63)</f>
        <v>0</v>
      </c>
      <c r="N4" s="680"/>
      <c r="O4" s="220" t="s">
        <v>5</v>
      </c>
      <c r="P4" s="130"/>
      <c r="Q4" s="264"/>
      <c r="R4" s="264"/>
      <c r="S4" s="264"/>
      <c r="T4" s="264"/>
      <c r="U4" s="224"/>
      <c r="V4" s="224"/>
      <c r="W4" s="224"/>
      <c r="X4" s="224"/>
      <c r="Y4" s="224"/>
      <c r="Z4" s="224"/>
      <c r="AA4" s="225"/>
      <c r="AB4" s="225"/>
      <c r="AC4" s="225"/>
      <c r="AD4" s="225"/>
      <c r="AE4" s="226"/>
      <c r="AF4" s="226"/>
      <c r="AG4" s="30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 s="279"/>
      <c r="CG4" s="683" t="s">
        <v>110</v>
      </c>
      <c r="CJ4" s="682"/>
    </row>
    <row r="5" spans="1:88" ht="16.8" customHeight="1">
      <c r="B5" s="41"/>
      <c r="C5" s="687"/>
      <c r="D5" s="191"/>
      <c r="E5" s="41"/>
      <c r="H5"/>
      <c r="K5" s="223"/>
      <c r="O5" s="62"/>
      <c r="P5" s="62"/>
      <c r="T5" s="122"/>
      <c r="W5" s="30"/>
      <c r="X5" s="122"/>
      <c r="Y5" s="122"/>
      <c r="Z5" s="122"/>
      <c r="AB5" s="30"/>
      <c r="AC5" s="30"/>
      <c r="AD5" s="30"/>
      <c r="AE5" s="30"/>
      <c r="AF5" s="30"/>
      <c r="AG5" s="30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 s="279"/>
      <c r="CG5" s="683"/>
      <c r="CJ5" s="682"/>
    </row>
    <row r="6" spans="1:88" ht="21.6" customHeight="1" thickBot="1">
      <c r="C6" s="687"/>
      <c r="R6" s="512" t="s">
        <v>9</v>
      </c>
      <c r="AA6" s="212" t="s">
        <v>184</v>
      </c>
      <c r="AQ6" s="26"/>
      <c r="AR6" s="26"/>
      <c r="AX6" s="280"/>
      <c r="CG6" s="683"/>
      <c r="CJ6" s="682"/>
    </row>
    <row r="7" spans="1:88" ht="25.95" customHeight="1">
      <c r="B7" s="164"/>
      <c r="C7" s="688"/>
      <c r="D7" s="165"/>
      <c r="E7" s="164"/>
      <c r="K7" s="252" t="s">
        <v>118</v>
      </c>
      <c r="L7" s="340">
        <f t="shared" ref="L7:Z7" si="0">SUM(AJ:AJ)</f>
        <v>0</v>
      </c>
      <c r="M7" s="322">
        <f t="shared" si="0"/>
        <v>0</v>
      </c>
      <c r="N7" s="322">
        <f t="shared" si="0"/>
        <v>0</v>
      </c>
      <c r="O7" s="322">
        <f t="shared" si="0"/>
        <v>0</v>
      </c>
      <c r="P7" s="322">
        <f t="shared" si="0"/>
        <v>0</v>
      </c>
      <c r="Q7" s="322">
        <f t="shared" si="0"/>
        <v>0</v>
      </c>
      <c r="R7" s="322">
        <f t="shared" si="0"/>
        <v>0</v>
      </c>
      <c r="S7" s="322">
        <f t="shared" si="0"/>
        <v>0</v>
      </c>
      <c r="T7" s="322">
        <f t="shared" si="0"/>
        <v>0</v>
      </c>
      <c r="U7" s="322">
        <f t="shared" si="0"/>
        <v>0</v>
      </c>
      <c r="V7" s="322">
        <f t="shared" si="0"/>
        <v>0</v>
      </c>
      <c r="W7" s="322">
        <f t="shared" si="0"/>
        <v>0</v>
      </c>
      <c r="X7" s="322">
        <f t="shared" si="0"/>
        <v>0</v>
      </c>
      <c r="Y7" s="322">
        <f t="shared" si="0"/>
        <v>0</v>
      </c>
      <c r="Z7" s="322">
        <f t="shared" si="0"/>
        <v>0</v>
      </c>
      <c r="AA7" s="341">
        <f>SUM(L7:Z7)</f>
        <v>0</v>
      </c>
      <c r="AB7" s="318"/>
      <c r="AC7" s="215"/>
      <c r="AE7" s="214" t="s">
        <v>108</v>
      </c>
      <c r="AF7" s="213">
        <f>SUM(AF11:AF236)</f>
        <v>0</v>
      </c>
      <c r="AH7" s="437"/>
      <c r="AI7" s="437"/>
      <c r="AJ7" s="168"/>
      <c r="AK7" s="169"/>
      <c r="AL7" s="170"/>
      <c r="AM7" s="171"/>
      <c r="AN7" s="172"/>
      <c r="AO7" s="173"/>
      <c r="AP7" s="173"/>
      <c r="AQ7" s="195"/>
      <c r="AR7" s="120"/>
      <c r="AS7" s="174"/>
      <c r="AT7" s="196"/>
      <c r="AU7" s="175"/>
      <c r="AV7" s="197"/>
      <c r="AW7" s="123"/>
      <c r="AX7" s="278"/>
      <c r="AY7" s="452"/>
      <c r="AZ7" s="198">
        <f>SUM(SUMPRODUCT($AZ$11:$AZ$311,N11:N311)+SUMPRODUCT($AZ$11:$AZ$311,O11:O311)+SUMPRODUCT($AZ$11:$AZ$311,P11:P311)+SUMPRODUCT($AZ$11:$AZ$311,Q11:Q311)+SUMPRODUCT($AZ$11:$AZ$311,T11:T311)+SUMPRODUCT($AZ$11:$AZ$311,U11:U311)+SUMPRODUCT($AZ$11:$AZ$311,S11:S311)+SUMPRODUCT($AZ$11:$AZ$311,V11:V311)+SUMPRODUCT($AZ$11:$AZ$311,W11:W311)+SUMPRODUCT($AZ$11:$AZ$311,X11:X311)+SUMPRODUCT($AZ$11:$AZ$311,Y11:Y311)+SUMPRODUCT($AZ$11:$AZ$311,Z11:Z311)+SUMPRODUCT($AZ$11:$AZ$311,M11:M311)+SUMPRODUCT($AZ$11:$AZ$311,L11:L311)+SUMPRODUCT($AZ$11:$AZ$311,R11:R311))</f>
        <v>0</v>
      </c>
      <c r="BA7" s="166"/>
      <c r="BB7" s="198"/>
      <c r="BD7" s="12">
        <f>SUM(BD11:BD63)</f>
        <v>0</v>
      </c>
      <c r="BE7" s="12">
        <f t="shared" ref="BE7:CF7" si="1">SUM(BE11:BE63)</f>
        <v>0</v>
      </c>
      <c r="BF7" s="12">
        <f t="shared" si="1"/>
        <v>0</v>
      </c>
      <c r="BG7" s="12">
        <f t="shared" si="1"/>
        <v>0</v>
      </c>
      <c r="BH7" s="12">
        <f t="shared" si="1"/>
        <v>0</v>
      </c>
      <c r="BI7" s="12">
        <f t="shared" si="1"/>
        <v>0</v>
      </c>
      <c r="BJ7" s="12">
        <f t="shared" si="1"/>
        <v>0</v>
      </c>
      <c r="BK7" s="12">
        <f t="shared" si="1"/>
        <v>0</v>
      </c>
      <c r="BL7" s="12">
        <f t="shared" si="1"/>
        <v>0</v>
      </c>
      <c r="BM7" s="12">
        <f t="shared" si="1"/>
        <v>0</v>
      </c>
      <c r="BN7" s="12">
        <f t="shared" si="1"/>
        <v>0</v>
      </c>
      <c r="BO7" s="12">
        <f t="shared" si="1"/>
        <v>0</v>
      </c>
      <c r="BP7" s="12">
        <f t="shared" si="1"/>
        <v>0</v>
      </c>
      <c r="BQ7" s="12">
        <f t="shared" si="1"/>
        <v>0</v>
      </c>
      <c r="BR7" s="12">
        <f t="shared" si="1"/>
        <v>0</v>
      </c>
      <c r="BS7" s="12">
        <f t="shared" si="1"/>
        <v>0</v>
      </c>
      <c r="BT7" s="12">
        <f t="shared" si="1"/>
        <v>0</v>
      </c>
      <c r="BU7" s="12">
        <f t="shared" si="1"/>
        <v>0</v>
      </c>
      <c r="BV7" s="12">
        <f t="shared" si="1"/>
        <v>0</v>
      </c>
      <c r="BW7" s="12">
        <f t="shared" si="1"/>
        <v>0</v>
      </c>
      <c r="BX7" s="12">
        <f t="shared" si="1"/>
        <v>0</v>
      </c>
      <c r="BY7" s="12">
        <f t="shared" si="1"/>
        <v>0</v>
      </c>
      <c r="BZ7" s="12">
        <f t="shared" si="1"/>
        <v>0</v>
      </c>
      <c r="CA7" s="12">
        <f t="shared" si="1"/>
        <v>0</v>
      </c>
      <c r="CB7" s="12">
        <f t="shared" si="1"/>
        <v>0</v>
      </c>
      <c r="CC7" s="12">
        <f t="shared" si="1"/>
        <v>0</v>
      </c>
      <c r="CD7" s="12">
        <f t="shared" si="1"/>
        <v>0</v>
      </c>
      <c r="CE7" s="12">
        <f t="shared" si="1"/>
        <v>0</v>
      </c>
      <c r="CF7" s="12">
        <f t="shared" si="1"/>
        <v>0</v>
      </c>
    </row>
    <row r="8" spans="1:88" s="12" customFormat="1" ht="63.6" customHeight="1">
      <c r="B8" s="320"/>
      <c r="C8" s="321"/>
      <c r="D8" s="322" t="s">
        <v>177</v>
      </c>
      <c r="E8" s="359" t="s">
        <v>358</v>
      </c>
      <c r="F8" s="322" t="s">
        <v>178</v>
      </c>
      <c r="G8" s="322" t="s">
        <v>179</v>
      </c>
      <c r="H8" s="322" t="s">
        <v>183</v>
      </c>
      <c r="I8" s="336" t="s">
        <v>180</v>
      </c>
      <c r="J8" s="322" t="s">
        <v>181</v>
      </c>
      <c r="K8" s="337" t="s">
        <v>182</v>
      </c>
      <c r="L8" s="375" t="s">
        <v>281</v>
      </c>
      <c r="M8" s="39" t="s">
        <v>66</v>
      </c>
      <c r="N8" s="462" t="s">
        <v>269</v>
      </c>
      <c r="O8" s="381" t="s">
        <v>282</v>
      </c>
      <c r="P8" s="382" t="s">
        <v>283</v>
      </c>
      <c r="Q8" s="383" t="s">
        <v>377</v>
      </c>
      <c r="R8" s="511" t="s">
        <v>379</v>
      </c>
      <c r="S8" s="463" t="s">
        <v>378</v>
      </c>
      <c r="T8" s="464" t="s">
        <v>284</v>
      </c>
      <c r="U8" s="384" t="s">
        <v>285</v>
      </c>
      <c r="V8" s="465" t="s">
        <v>286</v>
      </c>
      <c r="W8" s="385" t="s">
        <v>287</v>
      </c>
      <c r="X8" s="386" t="s">
        <v>280</v>
      </c>
      <c r="Y8" s="466" t="s">
        <v>288</v>
      </c>
      <c r="Z8" s="506" t="s">
        <v>270</v>
      </c>
      <c r="AA8" s="377" t="s">
        <v>4</v>
      </c>
      <c r="AB8" s="338" t="s">
        <v>12</v>
      </c>
      <c r="AC8" s="339" t="s">
        <v>9</v>
      </c>
      <c r="AE8" s="199" t="s">
        <v>109</v>
      </c>
      <c r="AF8" s="199" t="s">
        <v>110</v>
      </c>
      <c r="AH8" s="459" t="s">
        <v>5</v>
      </c>
      <c r="AI8" s="438" t="s">
        <v>6</v>
      </c>
      <c r="AJ8" s="360" t="s">
        <v>1</v>
      </c>
      <c r="AK8" s="361" t="s">
        <v>2</v>
      </c>
      <c r="AL8" s="362" t="s">
        <v>10</v>
      </c>
      <c r="AM8" s="363" t="s">
        <v>30</v>
      </c>
      <c r="AN8" s="364" t="s">
        <v>3</v>
      </c>
      <c r="AO8" s="365" t="s">
        <v>15</v>
      </c>
      <c r="AP8" s="365" t="s">
        <v>373</v>
      </c>
      <c r="AQ8" s="366" t="s">
        <v>18</v>
      </c>
      <c r="AR8" s="534" t="s">
        <v>115</v>
      </c>
      <c r="AS8" s="367" t="s">
        <v>13</v>
      </c>
      <c r="AT8" s="368" t="s">
        <v>14</v>
      </c>
      <c r="AU8" s="369" t="s">
        <v>17</v>
      </c>
      <c r="AV8" s="370" t="s">
        <v>104</v>
      </c>
      <c r="AW8" s="371" t="s">
        <v>105</v>
      </c>
      <c r="AX8" s="372" t="s">
        <v>261</v>
      </c>
      <c r="AY8" s="453" t="s">
        <v>113</v>
      </c>
      <c r="AZ8" s="373" t="s">
        <v>144</v>
      </c>
      <c r="BA8" s="374" t="s">
        <v>145</v>
      </c>
      <c r="BB8" s="373" t="s">
        <v>146</v>
      </c>
      <c r="BD8" s="467" t="s">
        <v>319</v>
      </c>
      <c r="BE8" s="467" t="s">
        <v>166</v>
      </c>
      <c r="BF8" s="467" t="s">
        <v>165</v>
      </c>
      <c r="BG8" s="467" t="s">
        <v>65</v>
      </c>
      <c r="BH8" s="467" t="s">
        <v>129</v>
      </c>
      <c r="BI8" s="467" t="s">
        <v>130</v>
      </c>
      <c r="BJ8" s="467" t="s">
        <v>328</v>
      </c>
      <c r="BK8" s="467" t="s">
        <v>329</v>
      </c>
      <c r="BL8" s="44"/>
      <c r="BM8" s="467" t="s">
        <v>317</v>
      </c>
      <c r="BN8" s="467" t="s">
        <v>318</v>
      </c>
      <c r="BO8" s="467" t="s">
        <v>369</v>
      </c>
      <c r="BP8" s="44"/>
      <c r="BQ8" s="467" t="s">
        <v>167</v>
      </c>
      <c r="BR8" s="467" t="s">
        <v>330</v>
      </c>
      <c r="BS8" s="467" t="s">
        <v>331</v>
      </c>
      <c r="BT8" s="467" t="s">
        <v>168</v>
      </c>
      <c r="BU8" s="467" t="s">
        <v>332</v>
      </c>
      <c r="BV8" s="467" t="s">
        <v>169</v>
      </c>
      <c r="BW8" s="467" t="s">
        <v>333</v>
      </c>
      <c r="BX8" s="467" t="s">
        <v>170</v>
      </c>
      <c r="BY8" s="467" t="s">
        <v>334</v>
      </c>
      <c r="BZ8" s="467" t="s">
        <v>335</v>
      </c>
      <c r="CA8" s="467" t="s">
        <v>336</v>
      </c>
      <c r="CB8" s="467" t="s">
        <v>337</v>
      </c>
      <c r="CC8" s="468" t="s">
        <v>338</v>
      </c>
      <c r="CD8" s="468" t="s">
        <v>339</v>
      </c>
      <c r="CE8" s="468" t="s">
        <v>326</v>
      </c>
      <c r="CF8" s="467" t="s">
        <v>329</v>
      </c>
    </row>
    <row r="9" spans="1:88" s="126" customFormat="1" ht="30" hidden="1" customHeight="1">
      <c r="B9" s="228"/>
      <c r="D9" s="229"/>
      <c r="E9" s="230"/>
      <c r="F9" s="229"/>
      <c r="G9" s="229"/>
      <c r="H9" s="229"/>
      <c r="I9" s="237"/>
      <c r="J9" s="229"/>
      <c r="K9" s="253"/>
      <c r="L9" s="277" t="s">
        <v>196</v>
      </c>
      <c r="M9" s="277" t="s">
        <v>197</v>
      </c>
      <c r="N9" s="277" t="s">
        <v>198</v>
      </c>
      <c r="O9" s="277" t="s">
        <v>199</v>
      </c>
      <c r="P9" s="277" t="s">
        <v>200</v>
      </c>
      <c r="Q9" s="277" t="s">
        <v>201</v>
      </c>
      <c r="R9" s="277" t="s">
        <v>374</v>
      </c>
      <c r="S9" s="277" t="s">
        <v>202</v>
      </c>
      <c r="T9" s="277" t="s">
        <v>203</v>
      </c>
      <c r="U9" s="277" t="s">
        <v>204</v>
      </c>
      <c r="V9" s="277" t="s">
        <v>245</v>
      </c>
      <c r="W9" s="277" t="s">
        <v>246</v>
      </c>
      <c r="X9" s="277" t="s">
        <v>247</v>
      </c>
      <c r="Y9" s="277" t="s">
        <v>248</v>
      </c>
      <c r="Z9" s="277" t="s">
        <v>259</v>
      </c>
      <c r="AA9" s="163"/>
      <c r="AB9" s="127"/>
      <c r="AC9" s="242"/>
      <c r="AE9" s="243"/>
      <c r="AF9" s="243"/>
      <c r="AH9" s="439"/>
      <c r="AI9" s="439"/>
      <c r="AJ9" s="232"/>
      <c r="AK9" s="231"/>
      <c r="AL9" s="233"/>
      <c r="AM9" s="233"/>
      <c r="AN9" s="233"/>
      <c r="AO9" s="233"/>
      <c r="AP9" s="233"/>
      <c r="AQ9" s="234"/>
      <c r="AR9" s="234"/>
      <c r="AS9" s="234"/>
      <c r="AT9" s="234"/>
      <c r="AU9" s="235"/>
      <c r="AV9" s="233"/>
      <c r="AW9" s="235"/>
      <c r="AX9" s="235"/>
      <c r="AY9" s="454"/>
      <c r="AZ9" s="236"/>
      <c r="BA9" s="236"/>
      <c r="BB9" s="236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</row>
    <row r="10" spans="1:88" s="126" customFormat="1" ht="35.4" customHeight="1">
      <c r="B10" s="125"/>
      <c r="C10" s="128"/>
      <c r="D10" s="124"/>
      <c r="E10" s="125"/>
      <c r="F10" s="124"/>
      <c r="G10" s="124"/>
      <c r="H10" s="124"/>
      <c r="I10" s="124"/>
      <c r="J10" s="128"/>
      <c r="K10" s="276" t="s">
        <v>256</v>
      </c>
      <c r="L10" s="276"/>
      <c r="N10" s="65"/>
      <c r="O10" s="128"/>
      <c r="P10" s="128"/>
      <c r="Q10" s="128"/>
      <c r="R10" s="128"/>
      <c r="S10" s="128"/>
      <c r="T10" s="128"/>
      <c r="U10" s="685"/>
      <c r="V10" s="686"/>
      <c r="W10" s="686"/>
      <c r="X10" s="210"/>
      <c r="Y10" s="210"/>
      <c r="Z10" s="210"/>
      <c r="AA10" s="216"/>
      <c r="AB10" s="216" t="s">
        <v>29</v>
      </c>
      <c r="AC10" s="216" t="s">
        <v>29</v>
      </c>
      <c r="AH10" s="440"/>
      <c r="AI10" s="440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127"/>
      <c r="AY10" s="455"/>
      <c r="AZ10" s="161"/>
      <c r="BA10" s="159"/>
      <c r="BB10" s="161"/>
      <c r="BE10" s="684"/>
      <c r="BF10" s="684"/>
      <c r="BG10" s="684"/>
      <c r="BH10" s="684"/>
      <c r="BI10" s="684"/>
      <c r="BJ10" s="684"/>
      <c r="BK10" s="684"/>
      <c r="BL10" s="684"/>
      <c r="BM10" s="684"/>
      <c r="BN10" s="684"/>
      <c r="BO10" s="684"/>
      <c r="BP10" s="684"/>
    </row>
    <row r="11" spans="1:88" s="12" customFormat="1" ht="60" customHeight="1">
      <c r="A11" s="342"/>
      <c r="B11" s="343"/>
      <c r="C11" s="344"/>
      <c r="D11" s="388" t="s">
        <v>217</v>
      </c>
      <c r="E11" s="418"/>
      <c r="F11" s="419" t="s">
        <v>167</v>
      </c>
      <c r="G11" s="419" t="s">
        <v>166</v>
      </c>
      <c r="H11" s="629" t="s">
        <v>143</v>
      </c>
      <c r="I11" s="298">
        <v>4</v>
      </c>
      <c r="J11" s="419" t="s">
        <v>327</v>
      </c>
      <c r="K11" s="420">
        <v>367.5</v>
      </c>
      <c r="L11" s="421"/>
      <c r="M11" s="296"/>
      <c r="N11" s="295"/>
      <c r="O11" s="296"/>
      <c r="P11" s="295"/>
      <c r="Q11" s="296"/>
      <c r="R11" s="295"/>
      <c r="S11" s="296"/>
      <c r="T11" s="296"/>
      <c r="U11" s="295"/>
      <c r="V11" s="296"/>
      <c r="W11" s="295"/>
      <c r="X11" s="296"/>
      <c r="Y11" s="297"/>
      <c r="Z11" s="422" t="s">
        <v>260</v>
      </c>
      <c r="AA11" s="423">
        <f>K11*L11+K11*M11+K11*N11+K11*O11+K11*P11+K11*Q11+K11*S11+K11*U11+K11*V11+K11*W11+K11*X11+K11*Y11+K11*T11+K11*R11</f>
        <v>0</v>
      </c>
      <c r="AB11" s="298" t="str">
        <f t="shared" ref="AB11" si="2">IF(SUM(L11:Y11)&gt;0,"Yes","No")</f>
        <v>No</v>
      </c>
      <c r="AC11" s="201" t="str">
        <f t="shared" ref="AC11" si="3">IF(B11="New","Yes","No")</f>
        <v>No</v>
      </c>
      <c r="AE11" s="204">
        <v>2</v>
      </c>
      <c r="AF11" s="205">
        <f>AE11*SUM(L11:Y11)</f>
        <v>0</v>
      </c>
      <c r="AH11" s="441">
        <v>1.4</v>
      </c>
      <c r="AI11" s="441">
        <f>SUM(L11:Y11)*AH11</f>
        <v>0</v>
      </c>
      <c r="AJ11" s="292">
        <f>$I$11*L11</f>
        <v>0</v>
      </c>
      <c r="AK11" s="292">
        <f t="shared" ref="AK11:AW11" si="4">$I$11*M11</f>
        <v>0</v>
      </c>
      <c r="AL11" s="292">
        <f t="shared" si="4"/>
        <v>0</v>
      </c>
      <c r="AM11" s="292">
        <f t="shared" si="4"/>
        <v>0</v>
      </c>
      <c r="AN11" s="292">
        <f t="shared" si="4"/>
        <v>0</v>
      </c>
      <c r="AO11" s="292">
        <f t="shared" si="4"/>
        <v>0</v>
      </c>
      <c r="AP11" s="292">
        <f t="shared" si="4"/>
        <v>0</v>
      </c>
      <c r="AQ11" s="292">
        <f t="shared" si="4"/>
        <v>0</v>
      </c>
      <c r="AR11" s="292">
        <f t="shared" si="4"/>
        <v>0</v>
      </c>
      <c r="AS11" s="292">
        <f t="shared" si="4"/>
        <v>0</v>
      </c>
      <c r="AT11" s="292">
        <f t="shared" si="4"/>
        <v>0</v>
      </c>
      <c r="AU11" s="292">
        <f t="shared" si="4"/>
        <v>0</v>
      </c>
      <c r="AV11" s="292">
        <f t="shared" si="4"/>
        <v>0</v>
      </c>
      <c r="AW11" s="292">
        <f t="shared" si="4"/>
        <v>0</v>
      </c>
      <c r="AX11" s="292"/>
      <c r="AY11" s="456">
        <v>2</v>
      </c>
      <c r="AZ11" s="345">
        <v>12</v>
      </c>
      <c r="BA11" s="294"/>
      <c r="BB11" s="345"/>
      <c r="BD11" s="12">
        <f t="shared" ref="BD11" si="5">IF(G11="XS",IF(SUM(L11:Z11)&gt;0,SUM(L11:Z11),0),0)*I11</f>
        <v>0</v>
      </c>
      <c r="BE11" s="12">
        <f t="shared" ref="BE11" si="6">IF(G11="S",IF(SUM(L11:Z11)&gt;0,SUM(L11:Z11),0),0)*I11</f>
        <v>0</v>
      </c>
      <c r="BF11" s="12">
        <f t="shared" ref="BF11" si="7">IF(G11="M",IF(SUM(L11:Z11)&gt;0,SUM(L11:Z11),0),0)*I11</f>
        <v>0</v>
      </c>
      <c r="BG11" s="12">
        <f t="shared" ref="BG11" si="8">IF(G11="L",IF(SUM(L11:Z11)&gt;0,SUM(L11:Z11),0),0)*I11</f>
        <v>0</v>
      </c>
      <c r="BH11" s="12">
        <f t="shared" ref="BH11" si="9">IF(G11="XL",IF(SUM(L11:Z11)&gt;0,SUM(L11:Z11),0),0)*I11</f>
        <v>0</v>
      </c>
      <c r="BI11" s="12">
        <f t="shared" ref="BI11" si="10">IF(G11="2XL",IF(SUM(L11:Z11)&gt;0,SUM(L11:Z11),0),0)*I11</f>
        <v>0</v>
      </c>
      <c r="BJ11" s="12">
        <f t="shared" ref="BJ11" si="11">IF(G11="3XL",IF(SUM(L11:Z11)&gt;0,SUM(L11:Z11),0),0)*I11</f>
        <v>0</v>
      </c>
      <c r="BK11" s="12">
        <f t="shared" ref="BK11" si="12">IF(G11="various",IF(SUM(L11:Z11)&gt;0,SUM(L11:Z11),0),0)*I11</f>
        <v>0</v>
      </c>
      <c r="BM11" s="126">
        <f t="shared" ref="BM11" si="13">IF(E11="",IF(SUM(L11:Z11)&gt;0,SUM(L11:Z11),0),0)*I11</f>
        <v>0</v>
      </c>
      <c r="BN11" s="126">
        <f t="shared" ref="BN11" si="14">IF(E11="Dual tex.",IF(SUM(L11:Z11)&gt;0,SUM(L11:Z11),0),0)*I11</f>
        <v>0</v>
      </c>
      <c r="BO11" s="126">
        <f t="shared" ref="BO11" si="15">IF(E11="No tex.",IF(SUM(L11:Z11)&gt;0,SUM(L11:Z11),0),0)*I11</f>
        <v>0</v>
      </c>
      <c r="BP11" s="126"/>
      <c r="BQ11" s="12">
        <f t="shared" ref="BQ11" si="16">IF(F11="sloper",IF(SUM(L11:Z11)&gt;0,SUM(L11:Z11),0),0)*I11</f>
        <v>0</v>
      </c>
      <c r="BR11" s="12">
        <f t="shared" ref="BR11" si="17">IF(F11="footholds",IF(SUM(L11:Z11)&gt;0,SUM(L11:Z11),0),0)*I11</f>
        <v>0</v>
      </c>
      <c r="BS11" s="12">
        <f t="shared" ref="BS11" si="18">IF(F11="micros",IF(SUM(L11:Z11)&gt;0,SUM(L11:Z11),0),0)*I11</f>
        <v>0</v>
      </c>
      <c r="BT11" s="12">
        <f t="shared" ref="BT11" si="19">IF(F11="jug",IF(SUM(L11:Z11)&gt;0,SUM(L11:Z11),0),0)*I11</f>
        <v>0</v>
      </c>
      <c r="BU11" s="12">
        <f t="shared" ref="BU11" si="20">IF(F11="ledge",IF(SUM(L11:Z11)&gt;0,SUM(L11:Z11),0),0)*I11</f>
        <v>0</v>
      </c>
      <c r="BV11" s="12">
        <f t="shared" ref="BV11" si="21">IF(F11="edge",IF(SUM(L11:Z11)&gt;0,SUM(L11:Z11),0),0)*I11</f>
        <v>0</v>
      </c>
      <c r="BW11" s="12">
        <f t="shared" ref="BW11" si="22">IF(F11="crimp",IF(SUM(L11:Z11)&gt;0,SUM(L11:Z11),0),0)*I11</f>
        <v>0</v>
      </c>
      <c r="BX11" s="12">
        <f t="shared" ref="BX11" si="23">IF(F11="incut",IF(SUM(L11:Z11)&gt;0,SUM(L11:Z11),0),0)*I11</f>
        <v>0</v>
      </c>
      <c r="BY11" s="12">
        <f t="shared" ref="BY11" si="24">IF(F11="dish",IF(SUM(L11:Z11)&gt;0,SUM(L11:Z11),0),0)*I11</f>
        <v>0</v>
      </c>
      <c r="BZ11" s="12">
        <f t="shared" ref="BZ11" si="25">IF(F11="pinch",IF(SUM(L11:Z11)&gt;0,SUM(L11:Z11),0),0)*I11</f>
        <v>0</v>
      </c>
      <c r="CA11" s="12">
        <f t="shared" ref="CA11" si="26">IF(F11="pocket",IF(SUM(L11:Z11)&gt;0,SUM(L11:Z11),0),0)*I11</f>
        <v>0</v>
      </c>
      <c r="CB11" s="12">
        <f t="shared" ref="CB11" si="27">IF(F11="insert",IF(SUM(L11:Z11)&gt;0,SUM(L11:Z11),0),0)*I11</f>
        <v>0</v>
      </c>
      <c r="CC11" s="12">
        <f t="shared" ref="CC11" si="28">IF(F11="feature",IF(SUM(L11:Z11)&gt;0,SUM(L11:Z11),0),0)*I11</f>
        <v>0</v>
      </c>
      <c r="CD11" s="12">
        <f t="shared" ref="CD11" si="29">IF(F11="scoop",IF(SUM(L11:Z11)&gt;0,SUM(L11:Z11),0),0)*I11</f>
        <v>0</v>
      </c>
      <c r="CE11" s="12">
        <f t="shared" ref="CE11" si="30">IF(F11="positive",IF(SUM(L11:Z11)&gt;0,SUM(L11:Z11),0),0)*I11</f>
        <v>0</v>
      </c>
      <c r="CF11" s="12">
        <f t="shared" ref="CF11" si="31">IF(F11="various",IF(SUM(L11:Z11)&gt;0,SUM(L11:Z11),0),0)*I11</f>
        <v>0</v>
      </c>
    </row>
    <row r="12" spans="1:88" s="12" customFormat="1" ht="60" customHeight="1">
      <c r="A12" s="342"/>
      <c r="B12" s="347" t="s">
        <v>9</v>
      </c>
      <c r="C12" s="126"/>
      <c r="D12" s="389" t="s">
        <v>612</v>
      </c>
      <c r="E12" s="627" t="s">
        <v>382</v>
      </c>
      <c r="F12" s="409" t="s">
        <v>167</v>
      </c>
      <c r="G12" s="409" t="s">
        <v>166</v>
      </c>
      <c r="H12" s="632" t="s">
        <v>143</v>
      </c>
      <c r="I12" s="310">
        <v>4</v>
      </c>
      <c r="J12" s="409" t="s">
        <v>327</v>
      </c>
      <c r="K12" s="633">
        <v>367.5</v>
      </c>
      <c r="L12" s="180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  <c r="X12" s="179"/>
      <c r="Y12" s="179"/>
      <c r="Z12" s="631"/>
      <c r="AA12" s="523">
        <f>K12*L12+K12*M12+K12*N12+K12*O12+K12*P12+K12*Q12+K12*S12+K12*U12+K12*V12+K12*W12+K12*X12+K12*Y12+K12*T12+K12*R12+K12*Z12</f>
        <v>0</v>
      </c>
      <c r="AB12" s="310" t="str">
        <f>IF(SUM(L12:Z12)&gt;0,"Yes","No")</f>
        <v>No</v>
      </c>
      <c r="AC12" s="205" t="str">
        <f>IF(B12="New","Yes","No")</f>
        <v>Yes</v>
      </c>
      <c r="AE12" s="200">
        <v>2</v>
      </c>
      <c r="AF12" s="201">
        <f>AE12*SUM(L12:Z12)</f>
        <v>0</v>
      </c>
      <c r="AH12" s="442">
        <v>1.4</v>
      </c>
      <c r="AI12" s="441">
        <f t="shared" ref="AI12" si="32">SUM(L12:Y12)*AH12</f>
        <v>0</v>
      </c>
      <c r="AJ12" s="292">
        <f t="shared" ref="AJ12" si="33">I12*L12</f>
        <v>0</v>
      </c>
      <c r="AK12" s="292">
        <f>$I12*M12</f>
        <v>0</v>
      </c>
      <c r="AL12" s="292">
        <f t="shared" ref="AL12" si="34">I12*N12</f>
        <v>0</v>
      </c>
      <c r="AM12" s="292">
        <f t="shared" ref="AM12" si="35">I12*O12</f>
        <v>0</v>
      </c>
      <c r="AN12" s="292">
        <f t="shared" ref="AN12" si="36">I12*P12</f>
        <v>0</v>
      </c>
      <c r="AO12" s="292">
        <f t="shared" ref="AO12" si="37">I12*Q12</f>
        <v>0</v>
      </c>
      <c r="AP12" s="292">
        <f t="shared" ref="AP12" si="38">I12*R12</f>
        <v>0</v>
      </c>
      <c r="AQ12" s="292">
        <f t="shared" ref="AQ12" si="39">I12*S12</f>
        <v>0</v>
      </c>
      <c r="AR12" s="292">
        <f t="shared" ref="AR12" si="40">I12*T12</f>
        <v>0</v>
      </c>
      <c r="AS12" s="292">
        <f t="shared" ref="AS12" si="41">I12*U12</f>
        <v>0</v>
      </c>
      <c r="AT12" s="292">
        <f t="shared" ref="AT12" si="42">I12*V12</f>
        <v>0</v>
      </c>
      <c r="AU12" s="292">
        <f t="shared" ref="AU12" si="43">I12*W12</f>
        <v>0</v>
      </c>
      <c r="AV12" s="292">
        <f t="shared" ref="AV12" si="44">I12*X12</f>
        <v>0</v>
      </c>
      <c r="AW12" s="292">
        <f t="shared" ref="AW12" si="45">I12*Y12</f>
        <v>0</v>
      </c>
      <c r="AX12" s="292">
        <f>I12*Z12</f>
        <v>0</v>
      </c>
      <c r="AY12" s="457">
        <v>2</v>
      </c>
      <c r="AZ12" s="308">
        <v>12</v>
      </c>
      <c r="BA12" s="308"/>
      <c r="BB12" s="308"/>
      <c r="BD12" s="12">
        <f t="shared" ref="BD12" si="46">IF(G12="XS",IF(SUM(L12:Z12)&gt;0,SUM(L12:Z12),0),0)*I12</f>
        <v>0</v>
      </c>
      <c r="BE12" s="12">
        <f t="shared" ref="BE12" si="47">IF(G12="S",IF(SUM(L12:Z12)&gt;0,SUM(L12:Z12),0),0)*I12</f>
        <v>0</v>
      </c>
      <c r="BF12" s="12">
        <f t="shared" ref="BF12" si="48">IF(G12="M",IF(SUM(L12:Z12)&gt;0,SUM(L12:Z12),0),0)*I12</f>
        <v>0</v>
      </c>
      <c r="BG12" s="12">
        <f t="shared" ref="BG12" si="49">IF(G12="L",IF(SUM(L12:Z12)&gt;0,SUM(L12:Z12),0),0)*I12</f>
        <v>0</v>
      </c>
      <c r="BH12" s="12">
        <f t="shared" ref="BH12" si="50">IF(G12="XL",IF(SUM(L12:Z12)&gt;0,SUM(L12:Z12),0),0)*I12</f>
        <v>0</v>
      </c>
      <c r="BI12" s="12">
        <f t="shared" ref="BI12" si="51">IF(G12="2XL",IF(SUM(L12:Z12)&gt;0,SUM(L12:Z12),0),0)*I12</f>
        <v>0</v>
      </c>
      <c r="BJ12" s="12">
        <f t="shared" ref="BJ12" si="52">IF(G12="3XL",IF(SUM(L12:Z12)&gt;0,SUM(L12:Z12),0),0)*I12</f>
        <v>0</v>
      </c>
      <c r="BK12" s="12">
        <f t="shared" ref="BK12" si="53">IF(G12="various",IF(SUM(L12:Z12)&gt;0,SUM(L12:Z12),0),0)*I12</f>
        <v>0</v>
      </c>
      <c r="BM12" s="126">
        <f t="shared" ref="BM12" si="54">IF(E12="",IF(SUM(L12:Z12)&gt;0,SUM(L12:Z12),0),0)*I12</f>
        <v>0</v>
      </c>
      <c r="BN12" s="126">
        <f t="shared" ref="BN12" si="55">IF(E12="Dual tex.",IF(SUM(L12:Z12)&gt;0,SUM(L12:Z12),0),0)*I12</f>
        <v>0</v>
      </c>
      <c r="BO12" s="126">
        <f t="shared" ref="BO12" si="56">IF(E12="No tex.",IF(SUM(L12:Z12)&gt;0,SUM(L12:Z12),0),0)*I12</f>
        <v>0</v>
      </c>
      <c r="BQ12" s="12">
        <f t="shared" ref="BQ12" si="57">IF(F12="sloper",IF(SUM(L12:Z12)&gt;0,SUM(L12:Z12),0),0)*I12</f>
        <v>0</v>
      </c>
      <c r="BR12" s="12">
        <f t="shared" ref="BR12" si="58">IF(F12="footholds",IF(SUM(L12:Z12)&gt;0,SUM(L12:Z12),0),0)*I12</f>
        <v>0</v>
      </c>
      <c r="BS12" s="12">
        <f t="shared" ref="BS12" si="59">IF(F12="micros",IF(SUM(L12:Z12)&gt;0,SUM(L12:Z12),0),0)*I12</f>
        <v>0</v>
      </c>
      <c r="BT12" s="12">
        <f t="shared" ref="BT12" si="60">IF(F12="jug",IF(SUM(L12:Z12)&gt;0,SUM(L12:Z12),0),0)*I12</f>
        <v>0</v>
      </c>
      <c r="BU12" s="12">
        <f t="shared" ref="BU12" si="61">IF(F12="ledge",IF(SUM(L12:Z12)&gt;0,SUM(L12:Z12),0),0)*I12</f>
        <v>0</v>
      </c>
      <c r="BV12" s="12">
        <f t="shared" ref="BV12" si="62">IF(F12="edge",IF(SUM(L12:Z12)&gt;0,SUM(L12:Z12),0),0)*I12</f>
        <v>0</v>
      </c>
      <c r="BW12" s="12">
        <f t="shared" ref="BW12" si="63">IF(F12="crimp",IF(SUM(L12:Z12)&gt;0,SUM(L12:Z12),0),0)*I12</f>
        <v>0</v>
      </c>
      <c r="BX12" s="12">
        <f t="shared" ref="BX12" si="64">IF(F12="incut",IF(SUM(L12:Z12)&gt;0,SUM(L12:Z12),0),0)*I12</f>
        <v>0</v>
      </c>
      <c r="BY12" s="12">
        <f t="shared" ref="BY12" si="65">IF(F12="dish",IF(SUM(L12:Z12)&gt;0,SUM(L12:Z12),0),0)*I12</f>
        <v>0</v>
      </c>
      <c r="BZ12" s="12">
        <f t="shared" ref="BZ12" si="66">IF(F12="pinch",IF(SUM(L12:Z12)&gt;0,SUM(L12:Z12),0),0)*I12</f>
        <v>0</v>
      </c>
      <c r="CA12" s="12">
        <f t="shared" ref="CA12" si="67">IF(F12="pocket",IF(SUM(L12:Z12)&gt;0,SUM(L12:Z12),0),0)*I12</f>
        <v>0</v>
      </c>
      <c r="CB12" s="12">
        <f t="shared" ref="CB12" si="68">IF(F12="insert",IF(SUM(L12:Z12)&gt;0,SUM(L12:Z12),0),0)*I12</f>
        <v>0</v>
      </c>
      <c r="CC12" s="12">
        <f t="shared" ref="CC12" si="69">IF(F12="feature",IF(SUM(L12:Z12)&gt;0,SUM(L12:Z12),0),0)*I12</f>
        <v>0</v>
      </c>
      <c r="CD12" s="12">
        <f t="shared" ref="CD12" si="70">IF(F12="scoop",IF(SUM(L12:Z12)&gt;0,SUM(L12:Z12),0),0)*I12</f>
        <v>0</v>
      </c>
      <c r="CE12" s="12">
        <f t="shared" ref="CE12" si="71">IF(F12="positive",IF(SUM(L12:Z12)&gt;0,SUM(L12:Z12),0),0)*I12</f>
        <v>0</v>
      </c>
      <c r="CF12" s="12">
        <f t="shared" ref="CF12" si="72">IF(F12="various",IF(SUM(L12:Z12)&gt;0,SUM(L12:Z12),0),0)*I12</f>
        <v>0</v>
      </c>
      <c r="CG12" s="450"/>
    </row>
    <row r="13" spans="1:88" s="12" customFormat="1" ht="60" customHeight="1">
      <c r="A13" s="342"/>
      <c r="B13" s="347"/>
      <c r="C13" s="126"/>
      <c r="D13" s="229" t="s">
        <v>292</v>
      </c>
      <c r="E13" s="432"/>
      <c r="F13" s="410" t="s">
        <v>169</v>
      </c>
      <c r="G13" s="410" t="s">
        <v>65</v>
      </c>
      <c r="H13" s="410" t="s">
        <v>321</v>
      </c>
      <c r="I13" s="126">
        <v>1</v>
      </c>
      <c r="J13" s="126" t="s">
        <v>327</v>
      </c>
      <c r="K13" s="407">
        <v>262.5</v>
      </c>
      <c r="L13" s="433"/>
      <c r="M13" s="433"/>
      <c r="N13" s="433"/>
      <c r="O13" s="433"/>
      <c r="P13" s="433"/>
      <c r="Q13" s="433"/>
      <c r="R13" s="433"/>
      <c r="S13" s="434"/>
      <c r="T13" s="433"/>
      <c r="U13" s="433"/>
      <c r="V13" s="433"/>
      <c r="W13" s="433"/>
      <c r="X13" s="433"/>
      <c r="Y13" s="434"/>
      <c r="Z13" s="526" t="s">
        <v>260</v>
      </c>
      <c r="AA13" s="522">
        <f t="shared" ref="AA13" si="73">K13*L13+K13*M13+K13*N13+K13*O13+K13*P13+K13*Q13+K13*S13+K13*U13+K13*V13+K13*W13+K13*X13+K13*Y13+K13*T13+K13*R13</f>
        <v>0</v>
      </c>
      <c r="AB13" s="126" t="str">
        <f t="shared" ref="AB13" si="74">IF(SUM(L13:Y13)&gt;0,"Yes","No")</f>
        <v>No</v>
      </c>
      <c r="AC13" s="502" t="str">
        <f t="shared" ref="AC13:AC27" si="75">IF(B13="New","Yes","No")</f>
        <v>No</v>
      </c>
      <c r="AE13" s="200">
        <v>1</v>
      </c>
      <c r="AF13" s="201">
        <f t="shared" ref="AF13" si="76">AE13*SUM(L13:Y13)</f>
        <v>0</v>
      </c>
      <c r="AH13" s="442">
        <v>2.25</v>
      </c>
      <c r="AI13" s="441">
        <f t="shared" ref="AI13" si="77">SUM(L13:Y13)*AH13</f>
        <v>0</v>
      </c>
      <c r="AJ13" s="292">
        <f t="shared" ref="AJ13:AJ18" si="78">I13*L13</f>
        <v>0</v>
      </c>
      <c r="AK13" s="292">
        <f>$I13*M13</f>
        <v>0</v>
      </c>
      <c r="AL13" s="292">
        <f t="shared" ref="AL13:AL18" si="79">I13*N13</f>
        <v>0</v>
      </c>
      <c r="AM13" s="292">
        <f t="shared" ref="AM13:AM18" si="80">I13*O13</f>
        <v>0</v>
      </c>
      <c r="AN13" s="292">
        <f t="shared" ref="AN13:AN18" si="81">I13*P13</f>
        <v>0</v>
      </c>
      <c r="AO13" s="292">
        <f t="shared" ref="AO13:AO18" si="82">I13*Q13</f>
        <v>0</v>
      </c>
      <c r="AP13" s="292">
        <f t="shared" ref="AP13:AP27" si="83">I13*R13</f>
        <v>0</v>
      </c>
      <c r="AQ13" s="292">
        <f t="shared" ref="AQ13:AQ18" si="84">I13*S13</f>
        <v>0</v>
      </c>
      <c r="AR13" s="292">
        <f t="shared" ref="AR13:AR18" si="85">I13*T13</f>
        <v>0</v>
      </c>
      <c r="AS13" s="292">
        <f t="shared" ref="AS13:AS18" si="86">I13*U13</f>
        <v>0</v>
      </c>
      <c r="AT13" s="292">
        <f t="shared" ref="AT13:AT18" si="87">I13*V13</f>
        <v>0</v>
      </c>
      <c r="AU13" s="292">
        <f t="shared" ref="AU13:AU18" si="88">I13*W13</f>
        <v>0</v>
      </c>
      <c r="AV13" s="292">
        <f t="shared" ref="AV13:AV18" si="89">I13*X13</f>
        <v>0</v>
      </c>
      <c r="AW13" s="292">
        <f t="shared" ref="AW13:AW18" si="90">I13*Y13</f>
        <v>0</v>
      </c>
      <c r="AX13" s="292"/>
      <c r="AY13" s="457">
        <v>1</v>
      </c>
      <c r="AZ13" s="308">
        <v>6</v>
      </c>
      <c r="BA13" s="308"/>
      <c r="BB13" s="308"/>
      <c r="BD13" s="12">
        <f t="shared" ref="BD13:BD27" si="91">IF(G13="XS",IF(SUM(L13:Z13)&gt;0,SUM(L13:Z13),0),0)*I13</f>
        <v>0</v>
      </c>
      <c r="BE13" s="12">
        <f t="shared" ref="BE13:BE27" si="92">IF(G13="S",IF(SUM(L13:Z13)&gt;0,SUM(L13:Z13),0),0)*I13</f>
        <v>0</v>
      </c>
      <c r="BF13" s="12">
        <f t="shared" ref="BF13:BF27" si="93">IF(G13="M",IF(SUM(L13:Z13)&gt;0,SUM(L13:Z13),0),0)*I13</f>
        <v>0</v>
      </c>
      <c r="BG13" s="12">
        <f t="shared" ref="BG13:BG27" si="94">IF(G13="L",IF(SUM(L13:Z13)&gt;0,SUM(L13:Z13),0),0)*I13</f>
        <v>0</v>
      </c>
      <c r="BH13" s="12">
        <f t="shared" ref="BH13:BH27" si="95">IF(G13="XL",IF(SUM(L13:Z13)&gt;0,SUM(L13:Z13),0),0)*I13</f>
        <v>0</v>
      </c>
      <c r="BI13" s="12">
        <f t="shared" ref="BI13:BI27" si="96">IF(G13="2XL",IF(SUM(L13:Z13)&gt;0,SUM(L13:Z13),0),0)*I13</f>
        <v>0</v>
      </c>
      <c r="BJ13" s="12">
        <f t="shared" ref="BJ13:BJ27" si="97">IF(G13="3XL",IF(SUM(L13:Z13)&gt;0,SUM(L13:Z13),0),0)*I13</f>
        <v>0</v>
      </c>
      <c r="BK13" s="12">
        <f t="shared" ref="BK13:BK27" si="98">IF(G13="various",IF(SUM(L13:Z13)&gt;0,SUM(L13:Z13),0),0)*I13</f>
        <v>0</v>
      </c>
      <c r="BM13" s="126">
        <f t="shared" ref="BM13" si="99">IF(E13="",IF(SUM(L13:Z13)&gt;0,SUM(L13:Z13),0),0)*I13</f>
        <v>0</v>
      </c>
      <c r="BN13" s="126">
        <f t="shared" ref="BN13" si="100">IF(E13="Dual tex.",IF(SUM(L13:Z13)&gt;0,SUM(L13:Z13),0),0)*I13</f>
        <v>0</v>
      </c>
      <c r="BO13" s="126">
        <f t="shared" ref="BO13" si="101">IF(E13="No tex.",IF(SUM(L13:Z13)&gt;0,SUM(L13:Z13),0),0)*I13</f>
        <v>0</v>
      </c>
      <c r="BQ13" s="12">
        <f t="shared" ref="BQ13" si="102">IF(F13="sloper",IF(SUM(L13:Z13)&gt;0,SUM(L13:Z13),0),0)*I13</f>
        <v>0</v>
      </c>
      <c r="BR13" s="12">
        <f t="shared" ref="BR13:BR27" si="103">IF(F13="footholds",IF(SUM(L13:Z13)&gt;0,SUM(L13:Z13),0),0)*I13</f>
        <v>0</v>
      </c>
      <c r="BS13" s="12">
        <f t="shared" ref="BS13:BS27" si="104">IF(F13="micros",IF(SUM(L13:Z13)&gt;0,SUM(L13:Z13),0),0)*I13</f>
        <v>0</v>
      </c>
      <c r="BT13" s="12">
        <f t="shared" ref="BT13:BT27" si="105">IF(F13="jug",IF(SUM(L13:Z13)&gt;0,SUM(L13:Z13),0),0)*I13</f>
        <v>0</v>
      </c>
      <c r="BU13" s="12">
        <f t="shared" ref="BU13:BU27" si="106">IF(F13="ledge",IF(SUM(L13:Z13)&gt;0,SUM(L13:Z13),0),0)*I13</f>
        <v>0</v>
      </c>
      <c r="BV13" s="12">
        <f t="shared" ref="BV13:BV27" si="107">IF(F13="edge",IF(SUM(L13:Z13)&gt;0,SUM(L13:Z13),0),0)*I13</f>
        <v>0</v>
      </c>
      <c r="BW13" s="12">
        <f t="shared" ref="BW13:BW27" si="108">IF(F13="crimp",IF(SUM(L13:Z13)&gt;0,SUM(L13:Z13),0),0)*I13</f>
        <v>0</v>
      </c>
      <c r="BX13" s="12">
        <f t="shared" ref="BX13:BX27" si="109">IF(F13="incut",IF(SUM(L13:Z13)&gt;0,SUM(L13:Z13),0),0)*I13</f>
        <v>0</v>
      </c>
      <c r="BY13" s="12">
        <f t="shared" ref="BY13:BY27" si="110">IF(F13="dish",IF(SUM(L13:Z13)&gt;0,SUM(L13:Z13),0),0)*I13</f>
        <v>0</v>
      </c>
      <c r="BZ13" s="12">
        <f t="shared" ref="BZ13:BZ27" si="111">IF(F13="pinch",IF(SUM(L13:Z13)&gt;0,SUM(L13:Z13),0),0)*I13</f>
        <v>0</v>
      </c>
      <c r="CA13" s="12">
        <f t="shared" ref="CA13:CA27" si="112">IF(F13="pocket",IF(SUM(L13:Z13)&gt;0,SUM(L13:Z13),0),0)*I13</f>
        <v>0</v>
      </c>
      <c r="CB13" s="12">
        <f t="shared" ref="CB13:CB27" si="113">IF(F13="insert",IF(SUM(L13:Z13)&gt;0,SUM(L13:Z13),0),0)*I13</f>
        <v>0</v>
      </c>
      <c r="CC13" s="12">
        <f t="shared" ref="CC13:CC27" si="114">IF(F13="feature",IF(SUM(L13:Z13)&gt;0,SUM(L13:Z13),0),0)*I13</f>
        <v>0</v>
      </c>
      <c r="CD13" s="12">
        <f t="shared" ref="CD13:CD27" si="115">IF(F13="scoop",IF(SUM(L13:Z13)&gt;0,SUM(L13:Z13),0),0)*I13</f>
        <v>0</v>
      </c>
      <c r="CE13" s="12">
        <f t="shared" ref="CE13:CE27" si="116">IF(F13="positive",IF(SUM(L13:Z13)&gt;0,SUM(L13:Z13),0),0)*I13</f>
        <v>0</v>
      </c>
      <c r="CF13" s="12">
        <f t="shared" ref="CF13:CF27" si="117">IF(F13="various",IF(SUM(L13:Z13)&gt;0,SUM(L13:Z13),0),0)*I13</f>
        <v>0</v>
      </c>
    </row>
    <row r="14" spans="1:88" s="12" customFormat="1" ht="60" customHeight="1">
      <c r="A14" s="342"/>
      <c r="B14" s="347" t="s">
        <v>9</v>
      </c>
      <c r="C14" s="126"/>
      <c r="D14" s="229" t="s">
        <v>359</v>
      </c>
      <c r="E14" s="432" t="s">
        <v>340</v>
      </c>
      <c r="F14" s="410" t="s">
        <v>169</v>
      </c>
      <c r="G14" s="410" t="s">
        <v>65</v>
      </c>
      <c r="H14" s="410" t="s">
        <v>321</v>
      </c>
      <c r="I14" s="126">
        <v>1</v>
      </c>
      <c r="J14" s="126" t="s">
        <v>327</v>
      </c>
      <c r="K14" s="407">
        <v>341.25</v>
      </c>
      <c r="L14" s="433"/>
      <c r="M14" s="434"/>
      <c r="N14" s="349"/>
      <c r="O14" s="434"/>
      <c r="P14" s="349"/>
      <c r="Q14" s="434"/>
      <c r="R14" s="349"/>
      <c r="S14" s="434"/>
      <c r="T14" s="434"/>
      <c r="U14" s="349"/>
      <c r="V14" s="434"/>
      <c r="W14" s="349"/>
      <c r="X14" s="434"/>
      <c r="Y14" s="435"/>
      <c r="Z14" s="537"/>
      <c r="AA14" s="522">
        <f>K14*L14+K14*M14+K14*N14+K14*O14+K14*P14+K14*Q14+K14*S14+K14*U14+K14*V14+K14*W14+K14*X14+K14*Y14+K14*T14+K14*Z14+K14*R14</f>
        <v>0</v>
      </c>
      <c r="AB14" s="126" t="str">
        <f>IF(SUM(L14:Z14)&gt;0,"Yes","No")</f>
        <v>No</v>
      </c>
      <c r="AC14" s="502" t="str">
        <f t="shared" si="75"/>
        <v>Yes</v>
      </c>
      <c r="AE14" s="204">
        <v>1</v>
      </c>
      <c r="AF14" s="205">
        <f>AE14*SUM(L14:Z14)</f>
        <v>0</v>
      </c>
      <c r="AH14" s="442">
        <v>2.25</v>
      </c>
      <c r="AI14" s="441">
        <f>SUM(L14:Z14)*AH14</f>
        <v>0</v>
      </c>
      <c r="AJ14" s="292">
        <f t="shared" si="78"/>
        <v>0</v>
      </c>
      <c r="AK14" s="292">
        <f t="shared" ref="AK14:AK27" si="118">$I14*M14</f>
        <v>0</v>
      </c>
      <c r="AL14" s="292">
        <f t="shared" si="79"/>
        <v>0</v>
      </c>
      <c r="AM14" s="292">
        <f t="shared" si="80"/>
        <v>0</v>
      </c>
      <c r="AN14" s="292">
        <f t="shared" si="81"/>
        <v>0</v>
      </c>
      <c r="AO14" s="292">
        <f t="shared" si="82"/>
        <v>0</v>
      </c>
      <c r="AP14" s="292">
        <f t="shared" si="83"/>
        <v>0</v>
      </c>
      <c r="AQ14" s="292">
        <f t="shared" si="84"/>
        <v>0</v>
      </c>
      <c r="AR14" s="292">
        <f t="shared" si="85"/>
        <v>0</v>
      </c>
      <c r="AS14" s="292">
        <f t="shared" si="86"/>
        <v>0</v>
      </c>
      <c r="AT14" s="292">
        <f t="shared" si="87"/>
        <v>0</v>
      </c>
      <c r="AU14" s="292">
        <f t="shared" si="88"/>
        <v>0</v>
      </c>
      <c r="AV14" s="292">
        <f t="shared" si="89"/>
        <v>0</v>
      </c>
      <c r="AW14" s="292">
        <f t="shared" si="90"/>
        <v>0</v>
      </c>
      <c r="AX14" s="292">
        <f t="shared" ref="AX14:AX15" si="119">I14*Z14</f>
        <v>0</v>
      </c>
      <c r="AY14" s="457">
        <v>1</v>
      </c>
      <c r="AZ14" s="308">
        <v>6</v>
      </c>
      <c r="BA14" s="308"/>
      <c r="BB14" s="308"/>
      <c r="BD14" s="12">
        <f t="shared" si="91"/>
        <v>0</v>
      </c>
      <c r="BE14" s="12">
        <f t="shared" si="92"/>
        <v>0</v>
      </c>
      <c r="BF14" s="12">
        <f t="shared" si="93"/>
        <v>0</v>
      </c>
      <c r="BG14" s="12">
        <f t="shared" si="94"/>
        <v>0</v>
      </c>
      <c r="BH14" s="12">
        <f t="shared" si="95"/>
        <v>0</v>
      </c>
      <c r="BI14" s="12">
        <f t="shared" si="96"/>
        <v>0</v>
      </c>
      <c r="BJ14" s="12">
        <f t="shared" si="97"/>
        <v>0</v>
      </c>
      <c r="BK14" s="12">
        <f t="shared" si="98"/>
        <v>0</v>
      </c>
      <c r="BM14" s="126">
        <f t="shared" ref="BM14:BM15" si="120">IF(E14="Full tex.",IF(SUM(L14:Z14)&gt;0,SUM(L14:Z14),0),0)*I14</f>
        <v>0</v>
      </c>
      <c r="BN14" s="126">
        <f t="shared" ref="BN14:BN15" si="121">IF(E14="Dual tex.",IF(SUM(L14:Z14)&gt;0,SUM(L14:Z14),0),0)*I14</f>
        <v>0</v>
      </c>
      <c r="BO14" s="126">
        <f t="shared" ref="BO14:BO15" si="122">IF(E14="No tex.",IF(SUM(L14:Z14)&gt;0,SUM(L14:Z14),0),0)*I14</f>
        <v>0</v>
      </c>
      <c r="BQ14" s="12">
        <f t="shared" ref="BQ14:BQ15" si="123">IF(F14="sloper",IF(SUM(L14:Z14)&gt;0,SUM(L14:Z14),0),0)*I14</f>
        <v>0</v>
      </c>
      <c r="BR14" s="12">
        <f t="shared" si="103"/>
        <v>0</v>
      </c>
      <c r="BS14" s="12">
        <f t="shared" si="104"/>
        <v>0</v>
      </c>
      <c r="BT14" s="12">
        <f t="shared" si="105"/>
        <v>0</v>
      </c>
      <c r="BU14" s="12">
        <f t="shared" si="106"/>
        <v>0</v>
      </c>
      <c r="BV14" s="12">
        <f t="shared" si="107"/>
        <v>0</v>
      </c>
      <c r="BW14" s="12">
        <f t="shared" si="108"/>
        <v>0</v>
      </c>
      <c r="BX14" s="12">
        <f t="shared" si="109"/>
        <v>0</v>
      </c>
      <c r="BY14" s="12">
        <f t="shared" si="110"/>
        <v>0</v>
      </c>
      <c r="BZ14" s="12">
        <f t="shared" si="111"/>
        <v>0</v>
      </c>
      <c r="CA14" s="12">
        <f t="shared" si="112"/>
        <v>0</v>
      </c>
      <c r="CB14" s="12">
        <f t="shared" si="113"/>
        <v>0</v>
      </c>
      <c r="CC14" s="12">
        <f t="shared" si="114"/>
        <v>0</v>
      </c>
      <c r="CD14" s="12">
        <f t="shared" si="115"/>
        <v>0</v>
      </c>
      <c r="CE14" s="12">
        <f t="shared" si="116"/>
        <v>0</v>
      </c>
      <c r="CF14" s="12">
        <f t="shared" si="117"/>
        <v>0</v>
      </c>
    </row>
    <row r="15" spans="1:88" s="12" customFormat="1" ht="60" customHeight="1">
      <c r="A15" s="342"/>
      <c r="B15" s="347" t="s">
        <v>9</v>
      </c>
      <c r="C15" s="126"/>
      <c r="D15" s="229" t="s">
        <v>360</v>
      </c>
      <c r="E15" s="626" t="s">
        <v>382</v>
      </c>
      <c r="F15" s="410" t="s">
        <v>169</v>
      </c>
      <c r="G15" s="410" t="s">
        <v>65</v>
      </c>
      <c r="H15" s="410" t="s">
        <v>321</v>
      </c>
      <c r="I15" s="126">
        <v>1</v>
      </c>
      <c r="J15" s="126" t="s">
        <v>327</v>
      </c>
      <c r="K15" s="407">
        <v>262.5</v>
      </c>
      <c r="L15" s="433"/>
      <c r="M15" s="434"/>
      <c r="N15" s="349"/>
      <c r="O15" s="434"/>
      <c r="P15" s="548"/>
      <c r="Q15" s="434"/>
      <c r="R15" s="349"/>
      <c r="S15" s="434"/>
      <c r="T15" s="434"/>
      <c r="U15" s="349"/>
      <c r="V15" s="434"/>
      <c r="W15" s="349"/>
      <c r="X15" s="434"/>
      <c r="Y15" s="435"/>
      <c r="Z15" s="537"/>
      <c r="AA15" s="522">
        <f>K15*L15+K15*M15+K15*N15+K15*O15+K15*P15+K15*Q15+K15*S15+K15*U15+K15*V15+K15*W15+K15*X15+K15*Y15+K15*T15+K15*Z15+K15*R15</f>
        <v>0</v>
      </c>
      <c r="AB15" s="126" t="str">
        <f>IF(SUM(L15:Z15)&gt;0,"Yes","No")</f>
        <v>No</v>
      </c>
      <c r="AC15" s="502" t="str">
        <f t="shared" si="75"/>
        <v>Yes</v>
      </c>
      <c r="AE15" s="204">
        <v>1</v>
      </c>
      <c r="AF15" s="205">
        <f>AE15*SUM(L15:Z15)</f>
        <v>0</v>
      </c>
      <c r="AH15" s="442">
        <v>2.25</v>
      </c>
      <c r="AI15" s="441">
        <f>SUM(L15:Z15)*AH15</f>
        <v>0</v>
      </c>
      <c r="AJ15" s="292">
        <f t="shared" si="78"/>
        <v>0</v>
      </c>
      <c r="AK15" s="292">
        <f t="shared" si="118"/>
        <v>0</v>
      </c>
      <c r="AL15" s="292">
        <f t="shared" si="79"/>
        <v>0</v>
      </c>
      <c r="AM15" s="292">
        <f t="shared" si="80"/>
        <v>0</v>
      </c>
      <c r="AN15" s="292">
        <f t="shared" si="81"/>
        <v>0</v>
      </c>
      <c r="AO15" s="292">
        <f t="shared" si="82"/>
        <v>0</v>
      </c>
      <c r="AP15" s="292">
        <f t="shared" si="83"/>
        <v>0</v>
      </c>
      <c r="AQ15" s="292">
        <f t="shared" si="84"/>
        <v>0</v>
      </c>
      <c r="AR15" s="292">
        <f t="shared" si="85"/>
        <v>0</v>
      </c>
      <c r="AS15" s="292">
        <f t="shared" si="86"/>
        <v>0</v>
      </c>
      <c r="AT15" s="292">
        <f t="shared" si="87"/>
        <v>0</v>
      </c>
      <c r="AU15" s="292">
        <f t="shared" si="88"/>
        <v>0</v>
      </c>
      <c r="AV15" s="292">
        <f t="shared" si="89"/>
        <v>0</v>
      </c>
      <c r="AW15" s="292">
        <f t="shared" si="90"/>
        <v>0</v>
      </c>
      <c r="AX15" s="292">
        <f t="shared" si="119"/>
        <v>0</v>
      </c>
      <c r="AY15" s="457">
        <v>1</v>
      </c>
      <c r="AZ15" s="308">
        <v>6</v>
      </c>
      <c r="BA15" s="308"/>
      <c r="BB15" s="308"/>
      <c r="BD15" s="12">
        <f t="shared" si="91"/>
        <v>0</v>
      </c>
      <c r="BE15" s="12">
        <f t="shared" si="92"/>
        <v>0</v>
      </c>
      <c r="BF15" s="12">
        <f t="shared" si="93"/>
        <v>0</v>
      </c>
      <c r="BG15" s="12">
        <f t="shared" si="94"/>
        <v>0</v>
      </c>
      <c r="BH15" s="12">
        <f t="shared" si="95"/>
        <v>0</v>
      </c>
      <c r="BI15" s="12">
        <f t="shared" si="96"/>
        <v>0</v>
      </c>
      <c r="BJ15" s="12">
        <f t="shared" si="97"/>
        <v>0</v>
      </c>
      <c r="BK15" s="12">
        <f t="shared" si="98"/>
        <v>0</v>
      </c>
      <c r="BM15" s="126">
        <f t="shared" si="120"/>
        <v>0</v>
      </c>
      <c r="BN15" s="126">
        <f t="shared" si="121"/>
        <v>0</v>
      </c>
      <c r="BO15" s="126">
        <f t="shared" si="122"/>
        <v>0</v>
      </c>
      <c r="BQ15" s="12">
        <f t="shared" si="123"/>
        <v>0</v>
      </c>
      <c r="BR15" s="12">
        <f t="shared" si="103"/>
        <v>0</v>
      </c>
      <c r="BS15" s="12">
        <f t="shared" si="104"/>
        <v>0</v>
      </c>
      <c r="BT15" s="12">
        <f t="shared" si="105"/>
        <v>0</v>
      </c>
      <c r="BU15" s="12">
        <f t="shared" si="106"/>
        <v>0</v>
      </c>
      <c r="BV15" s="12">
        <f t="shared" si="107"/>
        <v>0</v>
      </c>
      <c r="BW15" s="12">
        <f t="shared" si="108"/>
        <v>0</v>
      </c>
      <c r="BX15" s="12">
        <f t="shared" si="109"/>
        <v>0</v>
      </c>
      <c r="BY15" s="12">
        <f t="shared" si="110"/>
        <v>0</v>
      </c>
      <c r="BZ15" s="12">
        <f t="shared" si="111"/>
        <v>0</v>
      </c>
      <c r="CA15" s="12">
        <f t="shared" si="112"/>
        <v>0</v>
      </c>
      <c r="CB15" s="12">
        <f t="shared" si="113"/>
        <v>0</v>
      </c>
      <c r="CC15" s="12">
        <f t="shared" si="114"/>
        <v>0</v>
      </c>
      <c r="CD15" s="12">
        <f t="shared" si="115"/>
        <v>0</v>
      </c>
      <c r="CE15" s="12">
        <f t="shared" si="116"/>
        <v>0</v>
      </c>
      <c r="CF15" s="12">
        <f t="shared" si="117"/>
        <v>0</v>
      </c>
    </row>
    <row r="16" spans="1:88" s="12" customFormat="1" ht="60" customHeight="1">
      <c r="A16" s="342"/>
      <c r="B16" s="299"/>
      <c r="C16" s="126"/>
      <c r="D16" s="389" t="s">
        <v>293</v>
      </c>
      <c r="E16" s="346"/>
      <c r="F16" s="409" t="s">
        <v>167</v>
      </c>
      <c r="G16" s="409" t="s">
        <v>65</v>
      </c>
      <c r="H16" s="409" t="s">
        <v>322</v>
      </c>
      <c r="I16" s="310">
        <v>1</v>
      </c>
      <c r="J16" s="310" t="s">
        <v>327</v>
      </c>
      <c r="K16" s="406">
        <v>267.75</v>
      </c>
      <c r="L16" s="202"/>
      <c r="M16" s="179"/>
      <c r="N16" s="313"/>
      <c r="O16" s="179"/>
      <c r="P16" s="313"/>
      <c r="Q16" s="179"/>
      <c r="R16" s="313"/>
      <c r="S16" s="179"/>
      <c r="T16" s="179"/>
      <c r="U16" s="313"/>
      <c r="V16" s="179"/>
      <c r="W16" s="313"/>
      <c r="X16" s="179"/>
      <c r="Y16" s="180"/>
      <c r="Z16" s="521" t="s">
        <v>260</v>
      </c>
      <c r="AA16" s="523">
        <f t="shared" ref="AA16" si="124">K16*L16+K16*M16+K16*N16+K16*O16+K16*P16+K16*Q16+K16*S16+K16*U16+K16*V16+K16*W16+K16*X16+K16*Y16+K16*T16+K16*R16</f>
        <v>0</v>
      </c>
      <c r="AB16" s="310" t="str">
        <f t="shared" ref="AB16" si="125">IF(SUM(L16:Y16)&gt;0,"Yes","No")</f>
        <v>No</v>
      </c>
      <c r="AC16" s="205" t="str">
        <f t="shared" si="75"/>
        <v>No</v>
      </c>
      <c r="AE16" s="204">
        <v>1</v>
      </c>
      <c r="AF16" s="205">
        <f t="shared" ref="AF16" si="126">AE16*SUM(L16:Y16)</f>
        <v>0</v>
      </c>
      <c r="AH16" s="442">
        <v>2.5</v>
      </c>
      <c r="AI16" s="441">
        <f t="shared" ref="AI16" si="127">SUM(L16:Y16)*AH16</f>
        <v>0</v>
      </c>
      <c r="AJ16" s="292">
        <f t="shared" si="78"/>
        <v>0</v>
      </c>
      <c r="AK16" s="292">
        <f t="shared" si="118"/>
        <v>0</v>
      </c>
      <c r="AL16" s="292">
        <f t="shared" si="79"/>
        <v>0</v>
      </c>
      <c r="AM16" s="292">
        <f t="shared" si="80"/>
        <v>0</v>
      </c>
      <c r="AN16" s="292">
        <f t="shared" si="81"/>
        <v>0</v>
      </c>
      <c r="AO16" s="292">
        <f t="shared" si="82"/>
        <v>0</v>
      </c>
      <c r="AP16" s="292">
        <f t="shared" si="83"/>
        <v>0</v>
      </c>
      <c r="AQ16" s="292">
        <f t="shared" si="84"/>
        <v>0</v>
      </c>
      <c r="AR16" s="292">
        <f t="shared" si="85"/>
        <v>0</v>
      </c>
      <c r="AS16" s="292">
        <f t="shared" si="86"/>
        <v>0</v>
      </c>
      <c r="AT16" s="292">
        <f t="shared" si="87"/>
        <v>0</v>
      </c>
      <c r="AU16" s="292">
        <f t="shared" si="88"/>
        <v>0</v>
      </c>
      <c r="AV16" s="292">
        <f t="shared" si="89"/>
        <v>0</v>
      </c>
      <c r="AW16" s="292">
        <f t="shared" si="90"/>
        <v>0</v>
      </c>
      <c r="AX16" s="292"/>
      <c r="AY16" s="457">
        <v>1</v>
      </c>
      <c r="AZ16" s="162">
        <v>6</v>
      </c>
      <c r="BA16" s="160"/>
      <c r="BB16" s="162"/>
      <c r="BD16" s="12">
        <f t="shared" si="91"/>
        <v>0</v>
      </c>
      <c r="BE16" s="12">
        <f t="shared" si="92"/>
        <v>0</v>
      </c>
      <c r="BF16" s="12">
        <f t="shared" si="93"/>
        <v>0</v>
      </c>
      <c r="BG16" s="12">
        <f t="shared" si="94"/>
        <v>0</v>
      </c>
      <c r="BH16" s="12">
        <f t="shared" si="95"/>
        <v>0</v>
      </c>
      <c r="BI16" s="12">
        <f t="shared" si="96"/>
        <v>0</v>
      </c>
      <c r="BJ16" s="12">
        <f t="shared" si="97"/>
        <v>0</v>
      </c>
      <c r="BK16" s="12">
        <f t="shared" si="98"/>
        <v>0</v>
      </c>
      <c r="BM16" s="126">
        <f t="shared" ref="BM16" si="128">IF(E16="",IF(SUM(L16:Z16)&gt;0,SUM(L16:Z16),0),0)*I16</f>
        <v>0</v>
      </c>
      <c r="BN16" s="126">
        <f t="shared" ref="BN16" si="129">IF(E16="Dual tex.",IF(SUM(L16:Z16)&gt;0,SUM(L16:Z16),0),0)*I16</f>
        <v>0</v>
      </c>
      <c r="BO16" s="126">
        <f t="shared" ref="BO16" si="130">IF(E16="No tex.",IF(SUM(L16:Z16)&gt;0,SUM(L16:Z16),0),0)*I16</f>
        <v>0</v>
      </c>
      <c r="BQ16" s="12">
        <f t="shared" ref="BQ16" si="131">IF(F16="sloper",IF(SUM(L16:Z16)&gt;0,SUM(L16:Z16),0),0)*I16</f>
        <v>0</v>
      </c>
      <c r="BR16" s="12">
        <f t="shared" si="103"/>
        <v>0</v>
      </c>
      <c r="BS16" s="12">
        <f t="shared" si="104"/>
        <v>0</v>
      </c>
      <c r="BT16" s="12">
        <f t="shared" si="105"/>
        <v>0</v>
      </c>
      <c r="BU16" s="12">
        <f t="shared" si="106"/>
        <v>0</v>
      </c>
      <c r="BV16" s="12">
        <f t="shared" si="107"/>
        <v>0</v>
      </c>
      <c r="BW16" s="12">
        <f t="shared" si="108"/>
        <v>0</v>
      </c>
      <c r="BX16" s="12">
        <f t="shared" si="109"/>
        <v>0</v>
      </c>
      <c r="BY16" s="12">
        <f t="shared" si="110"/>
        <v>0</v>
      </c>
      <c r="BZ16" s="12">
        <f t="shared" si="111"/>
        <v>0</v>
      </c>
      <c r="CA16" s="12">
        <f t="shared" si="112"/>
        <v>0</v>
      </c>
      <c r="CB16" s="12">
        <f t="shared" si="113"/>
        <v>0</v>
      </c>
      <c r="CC16" s="12">
        <f t="shared" si="114"/>
        <v>0</v>
      </c>
      <c r="CD16" s="12">
        <f t="shared" si="115"/>
        <v>0</v>
      </c>
      <c r="CE16" s="12">
        <f t="shared" si="116"/>
        <v>0</v>
      </c>
      <c r="CF16" s="12">
        <f t="shared" si="117"/>
        <v>0</v>
      </c>
    </row>
    <row r="17" spans="1:84" s="12" customFormat="1" ht="60" customHeight="1">
      <c r="A17" s="342"/>
      <c r="B17" s="299" t="s">
        <v>9</v>
      </c>
      <c r="C17" s="126"/>
      <c r="D17" s="389" t="s">
        <v>361</v>
      </c>
      <c r="E17" s="346" t="s">
        <v>340</v>
      </c>
      <c r="F17" s="409" t="s">
        <v>167</v>
      </c>
      <c r="G17" s="409" t="s">
        <v>65</v>
      </c>
      <c r="H17" s="409" t="s">
        <v>322</v>
      </c>
      <c r="I17" s="310">
        <v>1</v>
      </c>
      <c r="J17" s="310" t="s">
        <v>327</v>
      </c>
      <c r="K17" s="406">
        <v>348.07499999999999</v>
      </c>
      <c r="L17" s="202"/>
      <c r="M17" s="179"/>
      <c r="N17" s="313"/>
      <c r="O17" s="179"/>
      <c r="P17" s="313"/>
      <c r="Q17" s="179"/>
      <c r="R17" s="313"/>
      <c r="S17" s="179"/>
      <c r="T17" s="179"/>
      <c r="U17" s="313"/>
      <c r="V17" s="179"/>
      <c r="W17" s="313"/>
      <c r="X17" s="179"/>
      <c r="Y17" s="180"/>
      <c r="Z17" s="536"/>
      <c r="AA17" s="523">
        <f>K17*L17+K17*M17+K17*N17+K17*O17+K17*P17+K17*Q17+K17*S17+K17*U17+K17*V17+K17*W17+K17*X17+K17*Y17+K17*T17+K17*Z17+K17*R17</f>
        <v>0</v>
      </c>
      <c r="AB17" s="310" t="str">
        <f>IF(SUM(L17:Z17)&gt;0,"Yes","No")</f>
        <v>No</v>
      </c>
      <c r="AC17" s="205" t="str">
        <f t="shared" si="75"/>
        <v>Yes</v>
      </c>
      <c r="AE17" s="204">
        <v>1</v>
      </c>
      <c r="AF17" s="205">
        <f>AE17*SUM(L17:Z17)</f>
        <v>0</v>
      </c>
      <c r="AH17" s="442">
        <v>2.5</v>
      </c>
      <c r="AI17" s="441">
        <f>SUM(L17:Z17)*AH17</f>
        <v>0</v>
      </c>
      <c r="AJ17" s="292">
        <f t="shared" si="78"/>
        <v>0</v>
      </c>
      <c r="AK17" s="292">
        <f t="shared" si="118"/>
        <v>0</v>
      </c>
      <c r="AL17" s="292">
        <f t="shared" si="79"/>
        <v>0</v>
      </c>
      <c r="AM17" s="292">
        <f t="shared" si="80"/>
        <v>0</v>
      </c>
      <c r="AN17" s="292">
        <f t="shared" si="81"/>
        <v>0</v>
      </c>
      <c r="AO17" s="292">
        <f t="shared" si="82"/>
        <v>0</v>
      </c>
      <c r="AP17" s="292">
        <f t="shared" si="83"/>
        <v>0</v>
      </c>
      <c r="AQ17" s="292">
        <f t="shared" si="84"/>
        <v>0</v>
      </c>
      <c r="AR17" s="292">
        <f t="shared" si="85"/>
        <v>0</v>
      </c>
      <c r="AS17" s="292">
        <f t="shared" si="86"/>
        <v>0</v>
      </c>
      <c r="AT17" s="292">
        <f t="shared" si="87"/>
        <v>0</v>
      </c>
      <c r="AU17" s="292">
        <f t="shared" si="88"/>
        <v>0</v>
      </c>
      <c r="AV17" s="292">
        <f t="shared" si="89"/>
        <v>0</v>
      </c>
      <c r="AW17" s="292">
        <f t="shared" si="90"/>
        <v>0</v>
      </c>
      <c r="AX17" s="292">
        <f t="shared" ref="AX17:AX18" si="132">I17*Z17</f>
        <v>0</v>
      </c>
      <c r="AY17" s="457">
        <v>1</v>
      </c>
      <c r="AZ17" s="162">
        <v>6</v>
      </c>
      <c r="BA17" s="160"/>
      <c r="BB17" s="162"/>
      <c r="BD17" s="12">
        <f t="shared" si="91"/>
        <v>0</v>
      </c>
      <c r="BE17" s="12">
        <f t="shared" si="92"/>
        <v>0</v>
      </c>
      <c r="BF17" s="12">
        <f t="shared" si="93"/>
        <v>0</v>
      </c>
      <c r="BG17" s="12">
        <f t="shared" si="94"/>
        <v>0</v>
      </c>
      <c r="BH17" s="12">
        <f t="shared" si="95"/>
        <v>0</v>
      </c>
      <c r="BI17" s="12">
        <f t="shared" si="96"/>
        <v>0</v>
      </c>
      <c r="BJ17" s="12">
        <f t="shared" si="97"/>
        <v>0</v>
      </c>
      <c r="BK17" s="12">
        <f t="shared" si="98"/>
        <v>0</v>
      </c>
      <c r="BM17" s="126">
        <f t="shared" ref="BM17:BM18" si="133">IF(E17="Full tex.",IF(SUM(L17:Z17)&gt;0,SUM(L17:Z17),0),0)*I17</f>
        <v>0</v>
      </c>
      <c r="BN17" s="126">
        <f t="shared" ref="BN17:BN18" si="134">IF(E17="Dual tex.",IF(SUM(L17:Z17)&gt;0,SUM(L17:Z17),0),0)*I17</f>
        <v>0</v>
      </c>
      <c r="BO17" s="126">
        <f t="shared" ref="BO17:BO18" si="135">IF(E17="No tex.",IF(SUM(L17:Z17)&gt;0,SUM(L17:Z17),0),0)*I17</f>
        <v>0</v>
      </c>
      <c r="BQ17" s="12">
        <f t="shared" ref="BQ17:BQ18" si="136">IF(F17="sloper",IF(SUM(L17:Z17)&gt;0,SUM(L17:Z17),0),0)*I17</f>
        <v>0</v>
      </c>
      <c r="BR17" s="12">
        <f t="shared" si="103"/>
        <v>0</v>
      </c>
      <c r="BS17" s="12">
        <f t="shared" si="104"/>
        <v>0</v>
      </c>
      <c r="BT17" s="12">
        <f t="shared" si="105"/>
        <v>0</v>
      </c>
      <c r="BU17" s="12">
        <f t="shared" si="106"/>
        <v>0</v>
      </c>
      <c r="BV17" s="12">
        <f t="shared" si="107"/>
        <v>0</v>
      </c>
      <c r="BW17" s="12">
        <f t="shared" si="108"/>
        <v>0</v>
      </c>
      <c r="BX17" s="12">
        <f t="shared" si="109"/>
        <v>0</v>
      </c>
      <c r="BY17" s="12">
        <f t="shared" si="110"/>
        <v>0</v>
      </c>
      <c r="BZ17" s="12">
        <f t="shared" si="111"/>
        <v>0</v>
      </c>
      <c r="CA17" s="12">
        <f t="shared" si="112"/>
        <v>0</v>
      </c>
      <c r="CB17" s="12">
        <f t="shared" si="113"/>
        <v>0</v>
      </c>
      <c r="CC17" s="12">
        <f t="shared" si="114"/>
        <v>0</v>
      </c>
      <c r="CD17" s="12">
        <f t="shared" si="115"/>
        <v>0</v>
      </c>
      <c r="CE17" s="12">
        <f t="shared" si="116"/>
        <v>0</v>
      </c>
      <c r="CF17" s="12">
        <f t="shared" si="117"/>
        <v>0</v>
      </c>
    </row>
    <row r="18" spans="1:84" s="12" customFormat="1" ht="60" customHeight="1">
      <c r="A18" s="342"/>
      <c r="B18" s="299" t="s">
        <v>9</v>
      </c>
      <c r="C18" s="126"/>
      <c r="D18" s="389" t="s">
        <v>362</v>
      </c>
      <c r="E18" s="627" t="s">
        <v>382</v>
      </c>
      <c r="F18" s="409" t="s">
        <v>167</v>
      </c>
      <c r="G18" s="409" t="s">
        <v>65</v>
      </c>
      <c r="H18" s="409" t="s">
        <v>322</v>
      </c>
      <c r="I18" s="310">
        <v>1</v>
      </c>
      <c r="J18" s="310" t="s">
        <v>327</v>
      </c>
      <c r="K18" s="406">
        <v>267.75</v>
      </c>
      <c r="L18" s="202"/>
      <c r="M18" s="179"/>
      <c r="N18" s="313"/>
      <c r="O18" s="179"/>
      <c r="P18" s="313"/>
      <c r="Q18" s="179"/>
      <c r="R18" s="313"/>
      <c r="S18" s="179"/>
      <c r="T18" s="179"/>
      <c r="U18" s="313"/>
      <c r="V18" s="179"/>
      <c r="W18" s="313"/>
      <c r="X18" s="179"/>
      <c r="Y18" s="180"/>
      <c r="Z18" s="536"/>
      <c r="AA18" s="523">
        <f>K18*L18+K18*M18+K18*N18+K18*O18+K18*P18+K18*Q18+K18*S18+K18*U18+K18*V18+K18*W18+K18*X18+K18*Y18+K18*T18+K18*Z18+K18*R18</f>
        <v>0</v>
      </c>
      <c r="AB18" s="310" t="str">
        <f>IF(SUM(L18:Z18)&gt;0,"Yes","No")</f>
        <v>No</v>
      </c>
      <c r="AC18" s="205" t="str">
        <f t="shared" si="75"/>
        <v>Yes</v>
      </c>
      <c r="AE18" s="204">
        <v>1</v>
      </c>
      <c r="AF18" s="205">
        <f>AE18*SUM(L18:Z18)</f>
        <v>0</v>
      </c>
      <c r="AH18" s="442">
        <v>2.5</v>
      </c>
      <c r="AI18" s="441">
        <f>SUM(L18:Z18)*AH18</f>
        <v>0</v>
      </c>
      <c r="AJ18" s="292">
        <f t="shared" si="78"/>
        <v>0</v>
      </c>
      <c r="AK18" s="292">
        <f t="shared" si="118"/>
        <v>0</v>
      </c>
      <c r="AL18" s="292">
        <f t="shared" si="79"/>
        <v>0</v>
      </c>
      <c r="AM18" s="292">
        <f t="shared" si="80"/>
        <v>0</v>
      </c>
      <c r="AN18" s="292">
        <f t="shared" si="81"/>
        <v>0</v>
      </c>
      <c r="AO18" s="292">
        <f t="shared" si="82"/>
        <v>0</v>
      </c>
      <c r="AP18" s="292">
        <f t="shared" si="83"/>
        <v>0</v>
      </c>
      <c r="AQ18" s="292">
        <f t="shared" si="84"/>
        <v>0</v>
      </c>
      <c r="AR18" s="292">
        <f t="shared" si="85"/>
        <v>0</v>
      </c>
      <c r="AS18" s="292">
        <f t="shared" si="86"/>
        <v>0</v>
      </c>
      <c r="AT18" s="292">
        <f t="shared" si="87"/>
        <v>0</v>
      </c>
      <c r="AU18" s="292">
        <f t="shared" si="88"/>
        <v>0</v>
      </c>
      <c r="AV18" s="292">
        <f t="shared" si="89"/>
        <v>0</v>
      </c>
      <c r="AW18" s="292">
        <f t="shared" si="90"/>
        <v>0</v>
      </c>
      <c r="AX18" s="292">
        <f t="shared" si="132"/>
        <v>0</v>
      </c>
      <c r="AY18" s="457">
        <v>1</v>
      </c>
      <c r="AZ18" s="162">
        <v>6</v>
      </c>
      <c r="BA18" s="160"/>
      <c r="BB18" s="162"/>
      <c r="BD18" s="12">
        <f t="shared" si="91"/>
        <v>0</v>
      </c>
      <c r="BE18" s="12">
        <f t="shared" si="92"/>
        <v>0</v>
      </c>
      <c r="BF18" s="12">
        <f t="shared" si="93"/>
        <v>0</v>
      </c>
      <c r="BG18" s="12">
        <f t="shared" si="94"/>
        <v>0</v>
      </c>
      <c r="BH18" s="12">
        <f t="shared" si="95"/>
        <v>0</v>
      </c>
      <c r="BI18" s="12">
        <f t="shared" si="96"/>
        <v>0</v>
      </c>
      <c r="BJ18" s="12">
        <f t="shared" si="97"/>
        <v>0</v>
      </c>
      <c r="BK18" s="12">
        <f t="shared" si="98"/>
        <v>0</v>
      </c>
      <c r="BM18" s="126">
        <f t="shared" si="133"/>
        <v>0</v>
      </c>
      <c r="BN18" s="126">
        <f t="shared" si="134"/>
        <v>0</v>
      </c>
      <c r="BO18" s="126">
        <f t="shared" si="135"/>
        <v>0</v>
      </c>
      <c r="BQ18" s="12">
        <f t="shared" si="136"/>
        <v>0</v>
      </c>
      <c r="BR18" s="12">
        <f t="shared" si="103"/>
        <v>0</v>
      </c>
      <c r="BS18" s="12">
        <f t="shared" si="104"/>
        <v>0</v>
      </c>
      <c r="BT18" s="12">
        <f t="shared" si="105"/>
        <v>0</v>
      </c>
      <c r="BU18" s="12">
        <f t="shared" si="106"/>
        <v>0</v>
      </c>
      <c r="BV18" s="12">
        <f t="shared" si="107"/>
        <v>0</v>
      </c>
      <c r="BW18" s="12">
        <f t="shared" si="108"/>
        <v>0</v>
      </c>
      <c r="BX18" s="12">
        <f t="shared" si="109"/>
        <v>0</v>
      </c>
      <c r="BY18" s="12">
        <f t="shared" si="110"/>
        <v>0</v>
      </c>
      <c r="BZ18" s="12">
        <f t="shared" si="111"/>
        <v>0</v>
      </c>
      <c r="CA18" s="12">
        <f t="shared" si="112"/>
        <v>0</v>
      </c>
      <c r="CB18" s="12">
        <f t="shared" si="113"/>
        <v>0</v>
      </c>
      <c r="CC18" s="12">
        <f t="shared" si="114"/>
        <v>0</v>
      </c>
      <c r="CD18" s="12">
        <f t="shared" si="115"/>
        <v>0</v>
      </c>
      <c r="CE18" s="12">
        <f t="shared" si="116"/>
        <v>0</v>
      </c>
      <c r="CF18" s="12">
        <f t="shared" si="117"/>
        <v>0</v>
      </c>
    </row>
    <row r="19" spans="1:84" s="12" customFormat="1" ht="60" customHeight="1">
      <c r="A19" s="342"/>
      <c r="B19" s="299"/>
      <c r="C19" s="126"/>
      <c r="D19" s="229" t="s">
        <v>289</v>
      </c>
      <c r="E19" s="432"/>
      <c r="F19" s="410" t="s">
        <v>169</v>
      </c>
      <c r="G19" s="410" t="s">
        <v>129</v>
      </c>
      <c r="H19" s="410" t="s">
        <v>323</v>
      </c>
      <c r="I19" s="126">
        <v>1</v>
      </c>
      <c r="J19" s="126" t="s">
        <v>327</v>
      </c>
      <c r="K19" s="407">
        <v>278.25</v>
      </c>
      <c r="L19" s="433"/>
      <c r="M19" s="434"/>
      <c r="N19" s="349"/>
      <c r="O19" s="434"/>
      <c r="P19" s="349"/>
      <c r="Q19" s="434"/>
      <c r="R19" s="349"/>
      <c r="S19" s="434"/>
      <c r="T19" s="434"/>
      <c r="U19" s="349"/>
      <c r="V19" s="434"/>
      <c r="W19" s="349"/>
      <c r="X19" s="434"/>
      <c r="Y19" s="435"/>
      <c r="Z19" s="525" t="s">
        <v>260</v>
      </c>
      <c r="AA19" s="522">
        <f t="shared" ref="AA19" si="137">K19*L19+K19*M19+K19*N19+K19*O19+K19*P19+K19*Q19+K19*S19+K19*U19+K19*V19+K19*W19+K19*X19+K19*Y19+K19*T19+K19*R19</f>
        <v>0</v>
      </c>
      <c r="AB19" s="126" t="str">
        <f t="shared" ref="AB19" si="138">IF(SUM(L19:Y19)&gt;0,"Yes","No")</f>
        <v>No</v>
      </c>
      <c r="AC19" s="502" t="str">
        <f t="shared" si="75"/>
        <v>No</v>
      </c>
      <c r="AE19" s="204">
        <v>1</v>
      </c>
      <c r="AF19" s="205">
        <f t="shared" ref="AF19" si="139">AE19*SUM(L19:Y19)</f>
        <v>0</v>
      </c>
      <c r="AH19" s="442">
        <v>3.85</v>
      </c>
      <c r="AI19" s="441">
        <f t="shared" ref="AI19" si="140">SUM(L19:Y19)*AH19</f>
        <v>0</v>
      </c>
      <c r="AJ19" s="292">
        <f t="shared" ref="AJ19:AJ27" si="141">I19*L19</f>
        <v>0</v>
      </c>
      <c r="AK19" s="292">
        <f t="shared" si="118"/>
        <v>0</v>
      </c>
      <c r="AL19" s="292">
        <f t="shared" ref="AL19:AL27" si="142">I19*N19</f>
        <v>0</v>
      </c>
      <c r="AM19" s="292">
        <f t="shared" ref="AM19:AM27" si="143">I19*O19</f>
        <v>0</v>
      </c>
      <c r="AN19" s="292">
        <f t="shared" ref="AN19:AN27" si="144">I19*P19</f>
        <v>0</v>
      </c>
      <c r="AO19" s="292">
        <f t="shared" ref="AO19:AO27" si="145">I19*Q19</f>
        <v>0</v>
      </c>
      <c r="AP19" s="292">
        <f t="shared" si="83"/>
        <v>0</v>
      </c>
      <c r="AQ19" s="292">
        <f t="shared" ref="AQ19:AQ27" si="146">I19*S19</f>
        <v>0</v>
      </c>
      <c r="AR19" s="292">
        <f t="shared" ref="AR19:AR27" si="147">I19*T19</f>
        <v>0</v>
      </c>
      <c r="AS19" s="292">
        <f t="shared" ref="AS19:AS27" si="148">I19*U19</f>
        <v>0</v>
      </c>
      <c r="AT19" s="292">
        <f t="shared" ref="AT19:AT27" si="149">I19*V19</f>
        <v>0</v>
      </c>
      <c r="AU19" s="292">
        <f t="shared" ref="AU19:AU27" si="150">I19*W19</f>
        <v>0</v>
      </c>
      <c r="AV19" s="292">
        <f t="shared" ref="AV19:AV27" si="151">I19*X19</f>
        <v>0</v>
      </c>
      <c r="AW19" s="292">
        <f t="shared" ref="AW19:AW27" si="152">I19*Y19</f>
        <v>0</v>
      </c>
      <c r="AX19" s="292"/>
      <c r="AY19" s="457">
        <v>1</v>
      </c>
      <c r="AZ19" s="127">
        <v>7</v>
      </c>
      <c r="BA19" s="127"/>
      <c r="BB19" s="127"/>
      <c r="BD19" s="12">
        <f t="shared" si="91"/>
        <v>0</v>
      </c>
      <c r="BE19" s="12">
        <f t="shared" si="92"/>
        <v>0</v>
      </c>
      <c r="BF19" s="12">
        <f t="shared" si="93"/>
        <v>0</v>
      </c>
      <c r="BG19" s="12">
        <f t="shared" si="94"/>
        <v>0</v>
      </c>
      <c r="BH19" s="12">
        <f t="shared" si="95"/>
        <v>0</v>
      </c>
      <c r="BI19" s="12">
        <f t="shared" si="96"/>
        <v>0</v>
      </c>
      <c r="BJ19" s="12">
        <f t="shared" si="97"/>
        <v>0</v>
      </c>
      <c r="BK19" s="12">
        <f t="shared" si="98"/>
        <v>0</v>
      </c>
      <c r="BM19" s="126">
        <f t="shared" ref="BM19" si="153">IF(E19="",IF(SUM(L19:Z19)&gt;0,SUM(L19:Z19),0),0)*I19</f>
        <v>0</v>
      </c>
      <c r="BN19" s="126">
        <f t="shared" ref="BN19" si="154">IF(E19="Dual tex.",IF(SUM(L19:Z19)&gt;0,SUM(L19:Z19),0),0)*I19</f>
        <v>0</v>
      </c>
      <c r="BO19" s="126">
        <f t="shared" ref="BO19" si="155">IF(E19="No tex.",IF(SUM(L19:Z19)&gt;0,SUM(L19:Z19),0),0)*I19</f>
        <v>0</v>
      </c>
      <c r="BQ19" s="12">
        <f t="shared" ref="BQ19" si="156">IF(F19="sloper",IF(SUM(L19:Z19)&gt;0,SUM(L19:Z19),0),0)*I19</f>
        <v>0</v>
      </c>
      <c r="BR19" s="12">
        <f t="shared" si="103"/>
        <v>0</v>
      </c>
      <c r="BS19" s="12">
        <f t="shared" si="104"/>
        <v>0</v>
      </c>
      <c r="BT19" s="12">
        <f t="shared" si="105"/>
        <v>0</v>
      </c>
      <c r="BU19" s="12">
        <f t="shared" si="106"/>
        <v>0</v>
      </c>
      <c r="BV19" s="12">
        <f t="shared" si="107"/>
        <v>0</v>
      </c>
      <c r="BW19" s="12">
        <f t="shared" si="108"/>
        <v>0</v>
      </c>
      <c r="BX19" s="12">
        <f t="shared" si="109"/>
        <v>0</v>
      </c>
      <c r="BY19" s="12">
        <f t="shared" si="110"/>
        <v>0</v>
      </c>
      <c r="BZ19" s="12">
        <f t="shared" si="111"/>
        <v>0</v>
      </c>
      <c r="CA19" s="12">
        <f t="shared" si="112"/>
        <v>0</v>
      </c>
      <c r="CB19" s="12">
        <f t="shared" si="113"/>
        <v>0</v>
      </c>
      <c r="CC19" s="12">
        <f t="shared" si="114"/>
        <v>0</v>
      </c>
      <c r="CD19" s="12">
        <f t="shared" si="115"/>
        <v>0</v>
      </c>
      <c r="CE19" s="12">
        <f t="shared" si="116"/>
        <v>0</v>
      </c>
      <c r="CF19" s="12">
        <f t="shared" si="117"/>
        <v>0</v>
      </c>
    </row>
    <row r="20" spans="1:84" s="12" customFormat="1" ht="60" customHeight="1">
      <c r="A20" s="342"/>
      <c r="B20" s="299" t="s">
        <v>9</v>
      </c>
      <c r="C20" s="126"/>
      <c r="D20" s="229" t="s">
        <v>363</v>
      </c>
      <c r="E20" s="432" t="s">
        <v>340</v>
      </c>
      <c r="F20" s="410" t="s">
        <v>169</v>
      </c>
      <c r="G20" s="410" t="s">
        <v>129</v>
      </c>
      <c r="H20" s="410" t="s">
        <v>323</v>
      </c>
      <c r="I20" s="126">
        <v>1</v>
      </c>
      <c r="J20" s="126" t="s">
        <v>327</v>
      </c>
      <c r="K20" s="407">
        <v>361.72500000000002</v>
      </c>
      <c r="L20" s="433"/>
      <c r="M20" s="434"/>
      <c r="N20" s="349"/>
      <c r="O20" s="434"/>
      <c r="P20" s="349"/>
      <c r="Q20" s="434"/>
      <c r="R20" s="349"/>
      <c r="S20" s="434"/>
      <c r="T20" s="434"/>
      <c r="U20" s="349"/>
      <c r="V20" s="434"/>
      <c r="W20" s="349"/>
      <c r="X20" s="434"/>
      <c r="Y20" s="435"/>
      <c r="Z20" s="537"/>
      <c r="AA20" s="522">
        <f>K20*L20+K20*M20+K20*N20+K20*O20+K20*P20+K20*Q20+K20*S20+K20*U20+K20*V20+K20*W20+K20*X20+K20*Y20+K20*T20+K20*Z20+K20*R20</f>
        <v>0</v>
      </c>
      <c r="AB20" s="126" t="str">
        <f>IF(SUM(L20:Z20)&gt;0,"Yes","No")</f>
        <v>No</v>
      </c>
      <c r="AC20" s="502" t="str">
        <f t="shared" si="75"/>
        <v>Yes</v>
      </c>
      <c r="AE20" s="204">
        <v>1</v>
      </c>
      <c r="AF20" s="205">
        <f>AE20*SUM(L20:Z20)</f>
        <v>0</v>
      </c>
      <c r="AH20" s="442">
        <v>3.85</v>
      </c>
      <c r="AI20" s="441">
        <f>SUM(L20:Z20)*AH20</f>
        <v>0</v>
      </c>
      <c r="AJ20" s="292">
        <f t="shared" si="141"/>
        <v>0</v>
      </c>
      <c r="AK20" s="292">
        <f t="shared" si="118"/>
        <v>0</v>
      </c>
      <c r="AL20" s="292">
        <f t="shared" si="142"/>
        <v>0</v>
      </c>
      <c r="AM20" s="292">
        <f t="shared" si="143"/>
        <v>0</v>
      </c>
      <c r="AN20" s="292">
        <f t="shared" si="144"/>
        <v>0</v>
      </c>
      <c r="AO20" s="292">
        <f t="shared" si="145"/>
        <v>0</v>
      </c>
      <c r="AP20" s="292">
        <f t="shared" si="83"/>
        <v>0</v>
      </c>
      <c r="AQ20" s="292">
        <f t="shared" si="146"/>
        <v>0</v>
      </c>
      <c r="AR20" s="292">
        <f t="shared" si="147"/>
        <v>0</v>
      </c>
      <c r="AS20" s="292">
        <f t="shared" si="148"/>
        <v>0</v>
      </c>
      <c r="AT20" s="292">
        <f t="shared" si="149"/>
        <v>0</v>
      </c>
      <c r="AU20" s="292">
        <f t="shared" si="150"/>
        <v>0</v>
      </c>
      <c r="AV20" s="292">
        <f t="shared" si="151"/>
        <v>0</v>
      </c>
      <c r="AW20" s="292">
        <f t="shared" si="152"/>
        <v>0</v>
      </c>
      <c r="AX20" s="292">
        <f>I20*Z20</f>
        <v>0</v>
      </c>
      <c r="AY20" s="457">
        <v>1</v>
      </c>
      <c r="AZ20" s="127">
        <v>7</v>
      </c>
      <c r="BA20" s="127"/>
      <c r="BB20" s="127"/>
      <c r="BD20" s="12">
        <f t="shared" si="91"/>
        <v>0</v>
      </c>
      <c r="BE20" s="12">
        <f t="shared" si="92"/>
        <v>0</v>
      </c>
      <c r="BF20" s="12">
        <f t="shared" si="93"/>
        <v>0</v>
      </c>
      <c r="BG20" s="12">
        <f t="shared" si="94"/>
        <v>0</v>
      </c>
      <c r="BH20" s="12">
        <f t="shared" si="95"/>
        <v>0</v>
      </c>
      <c r="BI20" s="12">
        <f t="shared" si="96"/>
        <v>0</v>
      </c>
      <c r="BJ20" s="12">
        <f t="shared" si="97"/>
        <v>0</v>
      </c>
      <c r="BK20" s="12">
        <f t="shared" si="98"/>
        <v>0</v>
      </c>
      <c r="BM20" s="126">
        <f t="shared" ref="BM20:BM21" si="157">IF(E20="Full tex.",IF(SUM(L20:Z20)&gt;0,SUM(L20:Z20),0),0)*I20</f>
        <v>0</v>
      </c>
      <c r="BN20" s="126">
        <f t="shared" ref="BN20:BN21" si="158">IF(E20="Dual tex.",IF(SUM(L20:Z20)&gt;0,SUM(L20:Z20),0),0)*I20</f>
        <v>0</v>
      </c>
      <c r="BO20" s="126">
        <f t="shared" ref="BO20:BO21" si="159">IF(E20="No tex.",IF(SUM(L20:Z20)&gt;0,SUM(L20:Z20),0),0)*I20</f>
        <v>0</v>
      </c>
      <c r="BQ20" s="12">
        <f t="shared" ref="BQ20:BQ21" si="160">IF(F20="sloper",IF(SUM(L20:Z20)&gt;0,SUM(L20:Z20),0),0)*I20</f>
        <v>0</v>
      </c>
      <c r="BR20" s="12">
        <f t="shared" si="103"/>
        <v>0</v>
      </c>
      <c r="BS20" s="12">
        <f t="shared" si="104"/>
        <v>0</v>
      </c>
      <c r="BT20" s="12">
        <f t="shared" si="105"/>
        <v>0</v>
      </c>
      <c r="BU20" s="12">
        <f t="shared" si="106"/>
        <v>0</v>
      </c>
      <c r="BV20" s="12">
        <f t="shared" si="107"/>
        <v>0</v>
      </c>
      <c r="BW20" s="12">
        <f t="shared" si="108"/>
        <v>0</v>
      </c>
      <c r="BX20" s="12">
        <f t="shared" si="109"/>
        <v>0</v>
      </c>
      <c r="BY20" s="12">
        <f t="shared" si="110"/>
        <v>0</v>
      </c>
      <c r="BZ20" s="12">
        <f t="shared" si="111"/>
        <v>0</v>
      </c>
      <c r="CA20" s="12">
        <f t="shared" si="112"/>
        <v>0</v>
      </c>
      <c r="CB20" s="12">
        <f t="shared" si="113"/>
        <v>0</v>
      </c>
      <c r="CC20" s="12">
        <f t="shared" si="114"/>
        <v>0</v>
      </c>
      <c r="CD20" s="12">
        <f t="shared" si="115"/>
        <v>0</v>
      </c>
      <c r="CE20" s="12">
        <f t="shared" si="116"/>
        <v>0</v>
      </c>
      <c r="CF20" s="12">
        <f t="shared" si="117"/>
        <v>0</v>
      </c>
    </row>
    <row r="21" spans="1:84" s="12" customFormat="1" ht="60" customHeight="1">
      <c r="A21" s="342"/>
      <c r="B21" s="299" t="s">
        <v>9</v>
      </c>
      <c r="C21" s="126"/>
      <c r="D21" s="229" t="s">
        <v>364</v>
      </c>
      <c r="E21" s="626" t="s">
        <v>382</v>
      </c>
      <c r="F21" s="410" t="s">
        <v>169</v>
      </c>
      <c r="G21" s="410" t="s">
        <v>129</v>
      </c>
      <c r="H21" s="410" t="s">
        <v>323</v>
      </c>
      <c r="I21" s="126">
        <v>1</v>
      </c>
      <c r="J21" s="126" t="s">
        <v>327</v>
      </c>
      <c r="K21" s="407">
        <v>278.25</v>
      </c>
      <c r="L21" s="433"/>
      <c r="M21" s="434"/>
      <c r="N21" s="349"/>
      <c r="O21" s="434"/>
      <c r="P21" s="349"/>
      <c r="Q21" s="434"/>
      <c r="R21" s="349"/>
      <c r="S21" s="434"/>
      <c r="T21" s="434"/>
      <c r="U21" s="349"/>
      <c r="V21" s="434"/>
      <c r="W21" s="349"/>
      <c r="X21" s="434"/>
      <c r="Y21" s="435"/>
      <c r="Z21" s="537"/>
      <c r="AA21" s="522">
        <f>K21*L21+K21*M21+K21*N21+K21*O21+K21*P21+K21*Q21+K21*S21+K21*U21+K21*V21+K21*W21+K21*X21+K21*Y21+K21*T21+K21*Z21+K21*R21</f>
        <v>0</v>
      </c>
      <c r="AB21" s="126" t="str">
        <f>IF(SUM(L21:Z21)&gt;0,"Yes","No")</f>
        <v>No</v>
      </c>
      <c r="AC21" s="502" t="str">
        <f t="shared" si="75"/>
        <v>Yes</v>
      </c>
      <c r="AE21" s="204">
        <v>1</v>
      </c>
      <c r="AF21" s="205">
        <f>AE21*SUM(L21:Z21)</f>
        <v>0</v>
      </c>
      <c r="AH21" s="442">
        <v>3.85</v>
      </c>
      <c r="AI21" s="441">
        <f>SUM(L21:Z21)*AH21</f>
        <v>0</v>
      </c>
      <c r="AJ21" s="292">
        <f t="shared" si="141"/>
        <v>0</v>
      </c>
      <c r="AK21" s="292">
        <f t="shared" si="118"/>
        <v>0</v>
      </c>
      <c r="AL21" s="292">
        <f t="shared" si="142"/>
        <v>0</v>
      </c>
      <c r="AM21" s="292">
        <f t="shared" si="143"/>
        <v>0</v>
      </c>
      <c r="AN21" s="292">
        <f t="shared" si="144"/>
        <v>0</v>
      </c>
      <c r="AO21" s="292">
        <f t="shared" si="145"/>
        <v>0</v>
      </c>
      <c r="AP21" s="292">
        <f t="shared" si="83"/>
        <v>0</v>
      </c>
      <c r="AQ21" s="292">
        <f t="shared" si="146"/>
        <v>0</v>
      </c>
      <c r="AR21" s="292">
        <f t="shared" si="147"/>
        <v>0</v>
      </c>
      <c r="AS21" s="292">
        <f t="shared" si="148"/>
        <v>0</v>
      </c>
      <c r="AT21" s="292">
        <f t="shared" si="149"/>
        <v>0</v>
      </c>
      <c r="AU21" s="292">
        <f t="shared" si="150"/>
        <v>0</v>
      </c>
      <c r="AV21" s="292">
        <f t="shared" si="151"/>
        <v>0</v>
      </c>
      <c r="AW21" s="292">
        <f t="shared" si="152"/>
        <v>0</v>
      </c>
      <c r="AX21" s="292">
        <f>I21*Z21</f>
        <v>0</v>
      </c>
      <c r="AY21" s="457">
        <v>1</v>
      </c>
      <c r="AZ21" s="127">
        <v>7</v>
      </c>
      <c r="BA21" s="127"/>
      <c r="BB21" s="127"/>
      <c r="BD21" s="12">
        <f t="shared" si="91"/>
        <v>0</v>
      </c>
      <c r="BE21" s="12">
        <f t="shared" si="92"/>
        <v>0</v>
      </c>
      <c r="BF21" s="12">
        <f t="shared" si="93"/>
        <v>0</v>
      </c>
      <c r="BG21" s="12">
        <f t="shared" si="94"/>
        <v>0</v>
      </c>
      <c r="BH21" s="12">
        <f t="shared" si="95"/>
        <v>0</v>
      </c>
      <c r="BI21" s="12">
        <f t="shared" si="96"/>
        <v>0</v>
      </c>
      <c r="BJ21" s="12">
        <f t="shared" si="97"/>
        <v>0</v>
      </c>
      <c r="BK21" s="12">
        <f t="shared" si="98"/>
        <v>0</v>
      </c>
      <c r="BM21" s="126">
        <f t="shared" si="157"/>
        <v>0</v>
      </c>
      <c r="BN21" s="126">
        <f t="shared" si="158"/>
        <v>0</v>
      </c>
      <c r="BO21" s="126">
        <f t="shared" si="159"/>
        <v>0</v>
      </c>
      <c r="BQ21" s="12">
        <f t="shared" si="160"/>
        <v>0</v>
      </c>
      <c r="BR21" s="12">
        <f t="shared" si="103"/>
        <v>0</v>
      </c>
      <c r="BS21" s="12">
        <f t="shared" si="104"/>
        <v>0</v>
      </c>
      <c r="BT21" s="12">
        <f t="shared" si="105"/>
        <v>0</v>
      </c>
      <c r="BU21" s="12">
        <f t="shared" si="106"/>
        <v>0</v>
      </c>
      <c r="BV21" s="12">
        <f t="shared" si="107"/>
        <v>0</v>
      </c>
      <c r="BW21" s="12">
        <f t="shared" si="108"/>
        <v>0</v>
      </c>
      <c r="BX21" s="12">
        <f t="shared" si="109"/>
        <v>0</v>
      </c>
      <c r="BY21" s="12">
        <f t="shared" si="110"/>
        <v>0</v>
      </c>
      <c r="BZ21" s="12">
        <f t="shared" si="111"/>
        <v>0</v>
      </c>
      <c r="CA21" s="12">
        <f t="shared" si="112"/>
        <v>0</v>
      </c>
      <c r="CB21" s="12">
        <f t="shared" si="113"/>
        <v>0</v>
      </c>
      <c r="CC21" s="12">
        <f t="shared" si="114"/>
        <v>0</v>
      </c>
      <c r="CD21" s="12">
        <f t="shared" si="115"/>
        <v>0</v>
      </c>
      <c r="CE21" s="12">
        <f t="shared" si="116"/>
        <v>0</v>
      </c>
      <c r="CF21" s="12">
        <f t="shared" si="117"/>
        <v>0</v>
      </c>
    </row>
    <row r="22" spans="1:84" s="12" customFormat="1" ht="60" customHeight="1">
      <c r="A22" s="342"/>
      <c r="B22" s="299"/>
      <c r="C22" s="126"/>
      <c r="D22" s="389" t="s">
        <v>290</v>
      </c>
      <c r="E22" s="346"/>
      <c r="F22" s="409" t="s">
        <v>168</v>
      </c>
      <c r="G22" s="409" t="s">
        <v>129</v>
      </c>
      <c r="H22" s="409" t="s">
        <v>324</v>
      </c>
      <c r="I22" s="310">
        <v>1</v>
      </c>
      <c r="J22" s="310" t="s">
        <v>327</v>
      </c>
      <c r="K22" s="406">
        <v>278.25</v>
      </c>
      <c r="L22" s="202"/>
      <c r="M22" s="179"/>
      <c r="N22" s="313"/>
      <c r="O22" s="179"/>
      <c r="P22" s="313"/>
      <c r="Q22" s="179"/>
      <c r="R22" s="313"/>
      <c r="S22" s="179"/>
      <c r="T22" s="179"/>
      <c r="U22" s="313"/>
      <c r="V22" s="179"/>
      <c r="W22" s="313"/>
      <c r="X22" s="179"/>
      <c r="Y22" s="180"/>
      <c r="Z22" s="521" t="s">
        <v>260</v>
      </c>
      <c r="AA22" s="523">
        <f t="shared" ref="AA22" si="161">K22*L22+K22*M22+K22*N22+K22*O22+K22*P22+K22*Q22+K22*S22+K22*U22+K22*V22+K22*W22+K22*X22+K22*Y22+K22*T22+K22*R22</f>
        <v>0</v>
      </c>
      <c r="AB22" s="310" t="str">
        <f t="shared" ref="AB22" si="162">IF(SUM(L22:Y22)&gt;0,"Yes","No")</f>
        <v>No</v>
      </c>
      <c r="AC22" s="205" t="str">
        <f t="shared" si="75"/>
        <v>No</v>
      </c>
      <c r="AE22" s="204">
        <v>1.5</v>
      </c>
      <c r="AF22" s="205">
        <f t="shared" ref="AF22" si="163">AE22*SUM(L22:Y22)</f>
        <v>0</v>
      </c>
      <c r="AH22" s="442">
        <v>3.75</v>
      </c>
      <c r="AI22" s="441">
        <f>SUM(L22:Y22)*AH22</f>
        <v>0</v>
      </c>
      <c r="AJ22" s="292">
        <f t="shared" si="141"/>
        <v>0</v>
      </c>
      <c r="AK22" s="292">
        <f t="shared" si="118"/>
        <v>0</v>
      </c>
      <c r="AL22" s="292">
        <f t="shared" si="142"/>
        <v>0</v>
      </c>
      <c r="AM22" s="292">
        <f t="shared" si="143"/>
        <v>0</v>
      </c>
      <c r="AN22" s="292">
        <f t="shared" si="144"/>
        <v>0</v>
      </c>
      <c r="AO22" s="292">
        <f t="shared" si="145"/>
        <v>0</v>
      </c>
      <c r="AP22" s="292">
        <f t="shared" si="83"/>
        <v>0</v>
      </c>
      <c r="AQ22" s="292">
        <f t="shared" si="146"/>
        <v>0</v>
      </c>
      <c r="AR22" s="292">
        <f t="shared" si="147"/>
        <v>0</v>
      </c>
      <c r="AS22" s="292">
        <f t="shared" si="148"/>
        <v>0</v>
      </c>
      <c r="AT22" s="292">
        <f t="shared" si="149"/>
        <v>0</v>
      </c>
      <c r="AU22" s="292">
        <f t="shared" si="150"/>
        <v>0</v>
      </c>
      <c r="AV22" s="292">
        <f t="shared" si="151"/>
        <v>0</v>
      </c>
      <c r="AW22" s="292">
        <f t="shared" si="152"/>
        <v>0</v>
      </c>
      <c r="AX22" s="292"/>
      <c r="AY22" s="457">
        <v>1.5</v>
      </c>
      <c r="AZ22" s="162">
        <v>7</v>
      </c>
      <c r="BA22" s="160"/>
      <c r="BB22" s="162"/>
      <c r="BD22" s="12">
        <f t="shared" si="91"/>
        <v>0</v>
      </c>
      <c r="BE22" s="12">
        <f t="shared" si="92"/>
        <v>0</v>
      </c>
      <c r="BF22" s="12">
        <f t="shared" si="93"/>
        <v>0</v>
      </c>
      <c r="BG22" s="12">
        <f t="shared" si="94"/>
        <v>0</v>
      </c>
      <c r="BH22" s="12">
        <f t="shared" si="95"/>
        <v>0</v>
      </c>
      <c r="BI22" s="12">
        <f t="shared" si="96"/>
        <v>0</v>
      </c>
      <c r="BJ22" s="12">
        <f t="shared" si="97"/>
        <v>0</v>
      </c>
      <c r="BK22" s="12">
        <f t="shared" si="98"/>
        <v>0</v>
      </c>
      <c r="BM22" s="126">
        <f t="shared" ref="BM22" si="164">IF(E22="",IF(SUM(L22:Z22)&gt;0,SUM(L22:Z22),0),0)*I22</f>
        <v>0</v>
      </c>
      <c r="BN22" s="126">
        <f t="shared" ref="BN22" si="165">IF(E22="Dual tex.",IF(SUM(L22:Z22)&gt;0,SUM(L22:Z22),0),0)*I22</f>
        <v>0</v>
      </c>
      <c r="BO22" s="126">
        <f t="shared" ref="BO22" si="166">IF(E22="No tex.",IF(SUM(L22:Z22)&gt;0,SUM(L22:Z22),0),0)*I22</f>
        <v>0</v>
      </c>
      <c r="BQ22" s="12">
        <f t="shared" ref="BQ22" si="167">IF(F22="sloper",IF(SUM(L22:Z22)&gt;0,SUM(L22:Z22),0),0)*I22</f>
        <v>0</v>
      </c>
      <c r="BR22" s="12">
        <f t="shared" si="103"/>
        <v>0</v>
      </c>
      <c r="BS22" s="12">
        <f t="shared" si="104"/>
        <v>0</v>
      </c>
      <c r="BT22" s="12">
        <f t="shared" si="105"/>
        <v>0</v>
      </c>
      <c r="BU22" s="12">
        <f t="shared" si="106"/>
        <v>0</v>
      </c>
      <c r="BV22" s="12">
        <f t="shared" si="107"/>
        <v>0</v>
      </c>
      <c r="BW22" s="12">
        <f t="shared" si="108"/>
        <v>0</v>
      </c>
      <c r="BX22" s="12">
        <f t="shared" si="109"/>
        <v>0</v>
      </c>
      <c r="BY22" s="12">
        <f t="shared" si="110"/>
        <v>0</v>
      </c>
      <c r="BZ22" s="12">
        <f t="shared" si="111"/>
        <v>0</v>
      </c>
      <c r="CA22" s="12">
        <f t="shared" si="112"/>
        <v>0</v>
      </c>
      <c r="CB22" s="12">
        <f t="shared" si="113"/>
        <v>0</v>
      </c>
      <c r="CC22" s="12">
        <f t="shared" si="114"/>
        <v>0</v>
      </c>
      <c r="CD22" s="12">
        <f t="shared" si="115"/>
        <v>0</v>
      </c>
      <c r="CE22" s="12">
        <f t="shared" si="116"/>
        <v>0</v>
      </c>
      <c r="CF22" s="12">
        <f t="shared" si="117"/>
        <v>0</v>
      </c>
    </row>
    <row r="23" spans="1:84" s="12" customFormat="1" ht="60" customHeight="1">
      <c r="A23" s="342"/>
      <c r="B23" s="299" t="s">
        <v>9</v>
      </c>
      <c r="C23" s="126"/>
      <c r="D23" s="389" t="s">
        <v>365</v>
      </c>
      <c r="E23" s="346" t="s">
        <v>340</v>
      </c>
      <c r="F23" s="409" t="s">
        <v>168</v>
      </c>
      <c r="G23" s="409" t="s">
        <v>129</v>
      </c>
      <c r="H23" s="409" t="s">
        <v>324</v>
      </c>
      <c r="I23" s="310">
        <v>1</v>
      </c>
      <c r="J23" s="310" t="s">
        <v>327</v>
      </c>
      <c r="K23" s="406">
        <v>361.72500000000002</v>
      </c>
      <c r="L23" s="202"/>
      <c r="M23" s="179"/>
      <c r="N23" s="313"/>
      <c r="O23" s="179"/>
      <c r="P23" s="313"/>
      <c r="Q23" s="179"/>
      <c r="R23" s="313"/>
      <c r="S23" s="179"/>
      <c r="T23" s="179"/>
      <c r="U23" s="313"/>
      <c r="V23" s="179"/>
      <c r="W23" s="313"/>
      <c r="X23" s="179"/>
      <c r="Y23" s="180"/>
      <c r="Z23" s="538"/>
      <c r="AA23" s="523">
        <f>K23*L23+K23*M23+K23*N23+K23*O23+K23*P23+K23*Q23+K23*S23+K23*U23+K23*V23+K23*W23+K23*X23+K23*Y23+K23*T23+K23*Z23+K23*R23</f>
        <v>0</v>
      </c>
      <c r="AB23" s="310" t="str">
        <f>IF(SUM(L23:Z23)&gt;0,"Yes","No")</f>
        <v>No</v>
      </c>
      <c r="AC23" s="205" t="str">
        <f t="shared" si="75"/>
        <v>Yes</v>
      </c>
      <c r="AE23" s="204">
        <v>1.5</v>
      </c>
      <c r="AF23" s="205">
        <f>AE23*SUM(L23:Z23)</f>
        <v>0</v>
      </c>
      <c r="AH23" s="442">
        <v>3.75</v>
      </c>
      <c r="AI23" s="441">
        <f>SUM(L23:Z23)*AH23</f>
        <v>0</v>
      </c>
      <c r="AJ23" s="292">
        <f t="shared" si="141"/>
        <v>0</v>
      </c>
      <c r="AK23" s="292">
        <f t="shared" si="118"/>
        <v>0</v>
      </c>
      <c r="AL23" s="292">
        <f t="shared" si="142"/>
        <v>0</v>
      </c>
      <c r="AM23" s="292">
        <f t="shared" si="143"/>
        <v>0</v>
      </c>
      <c r="AN23" s="292">
        <f t="shared" si="144"/>
        <v>0</v>
      </c>
      <c r="AO23" s="292">
        <f t="shared" si="145"/>
        <v>0</v>
      </c>
      <c r="AP23" s="292">
        <f t="shared" si="83"/>
        <v>0</v>
      </c>
      <c r="AQ23" s="292">
        <f t="shared" si="146"/>
        <v>0</v>
      </c>
      <c r="AR23" s="292">
        <f t="shared" si="147"/>
        <v>0</v>
      </c>
      <c r="AS23" s="292">
        <f t="shared" si="148"/>
        <v>0</v>
      </c>
      <c r="AT23" s="292">
        <f t="shared" si="149"/>
        <v>0</v>
      </c>
      <c r="AU23" s="292">
        <f t="shared" si="150"/>
        <v>0</v>
      </c>
      <c r="AV23" s="292">
        <f t="shared" si="151"/>
        <v>0</v>
      </c>
      <c r="AW23" s="292">
        <f t="shared" si="152"/>
        <v>0</v>
      </c>
      <c r="AX23" s="292">
        <f t="shared" ref="AX23:AX24" si="168">I23*Z23</f>
        <v>0</v>
      </c>
      <c r="AY23" s="457">
        <v>1.5</v>
      </c>
      <c r="AZ23" s="162">
        <v>7</v>
      </c>
      <c r="BA23" s="160"/>
      <c r="BB23" s="162"/>
      <c r="BD23" s="12">
        <f t="shared" si="91"/>
        <v>0</v>
      </c>
      <c r="BE23" s="12">
        <f t="shared" si="92"/>
        <v>0</v>
      </c>
      <c r="BF23" s="12">
        <f t="shared" si="93"/>
        <v>0</v>
      </c>
      <c r="BG23" s="12">
        <f t="shared" si="94"/>
        <v>0</v>
      </c>
      <c r="BH23" s="12">
        <f t="shared" si="95"/>
        <v>0</v>
      </c>
      <c r="BI23" s="12">
        <f t="shared" si="96"/>
        <v>0</v>
      </c>
      <c r="BJ23" s="12">
        <f t="shared" si="97"/>
        <v>0</v>
      </c>
      <c r="BK23" s="12">
        <f t="shared" si="98"/>
        <v>0</v>
      </c>
      <c r="BM23" s="126">
        <f t="shared" ref="BM23:BM24" si="169">IF(E23="Full tex.",IF(SUM(L23:Z23)&gt;0,SUM(L23:Z23),0),0)*I23</f>
        <v>0</v>
      </c>
      <c r="BN23" s="126">
        <f t="shared" ref="BN23:BN24" si="170">IF(E23="Dual tex.",IF(SUM(L23:Z23)&gt;0,SUM(L23:Z23),0),0)*I23</f>
        <v>0</v>
      </c>
      <c r="BO23" s="126">
        <f t="shared" ref="BO23:BO24" si="171">IF(E23="No tex.",IF(SUM(L23:Z23)&gt;0,SUM(L23:Z23),0),0)*I23</f>
        <v>0</v>
      </c>
      <c r="BQ23" s="12">
        <f t="shared" ref="BQ23:BQ24" si="172">IF(F23="sloper",IF(SUM(L23:Z23)&gt;0,SUM(L23:Z23),0),0)*I23</f>
        <v>0</v>
      </c>
      <c r="BR23" s="12">
        <f t="shared" si="103"/>
        <v>0</v>
      </c>
      <c r="BS23" s="12">
        <f t="shared" si="104"/>
        <v>0</v>
      </c>
      <c r="BT23" s="12">
        <f t="shared" si="105"/>
        <v>0</v>
      </c>
      <c r="BU23" s="12">
        <f t="shared" si="106"/>
        <v>0</v>
      </c>
      <c r="BV23" s="12">
        <f t="shared" si="107"/>
        <v>0</v>
      </c>
      <c r="BW23" s="12">
        <f t="shared" si="108"/>
        <v>0</v>
      </c>
      <c r="BX23" s="12">
        <f t="shared" si="109"/>
        <v>0</v>
      </c>
      <c r="BY23" s="12">
        <f t="shared" si="110"/>
        <v>0</v>
      </c>
      <c r="BZ23" s="12">
        <f t="shared" si="111"/>
        <v>0</v>
      </c>
      <c r="CA23" s="12">
        <f t="shared" si="112"/>
        <v>0</v>
      </c>
      <c r="CB23" s="12">
        <f t="shared" si="113"/>
        <v>0</v>
      </c>
      <c r="CC23" s="12">
        <f t="shared" si="114"/>
        <v>0</v>
      </c>
      <c r="CD23" s="12">
        <f t="shared" si="115"/>
        <v>0</v>
      </c>
      <c r="CE23" s="12">
        <f t="shared" si="116"/>
        <v>0</v>
      </c>
      <c r="CF23" s="12">
        <f t="shared" si="117"/>
        <v>0</v>
      </c>
    </row>
    <row r="24" spans="1:84" s="12" customFormat="1" ht="60" customHeight="1">
      <c r="A24" s="342"/>
      <c r="B24" s="299" t="s">
        <v>9</v>
      </c>
      <c r="C24" s="126"/>
      <c r="D24" s="389" t="s">
        <v>366</v>
      </c>
      <c r="E24" s="627" t="s">
        <v>382</v>
      </c>
      <c r="F24" s="409" t="s">
        <v>168</v>
      </c>
      <c r="G24" s="409" t="s">
        <v>129</v>
      </c>
      <c r="H24" s="409" t="s">
        <v>324</v>
      </c>
      <c r="I24" s="310">
        <v>1</v>
      </c>
      <c r="J24" s="310" t="s">
        <v>327</v>
      </c>
      <c r="K24" s="406">
        <v>278.25</v>
      </c>
      <c r="L24" s="202"/>
      <c r="M24" s="179"/>
      <c r="N24" s="313"/>
      <c r="O24" s="179"/>
      <c r="P24" s="313"/>
      <c r="Q24" s="179"/>
      <c r="R24" s="313"/>
      <c r="S24" s="179"/>
      <c r="T24" s="179"/>
      <c r="U24" s="313"/>
      <c r="V24" s="179"/>
      <c r="W24" s="313"/>
      <c r="X24" s="179"/>
      <c r="Y24" s="180"/>
      <c r="Z24" s="538"/>
      <c r="AA24" s="523">
        <f>K24*L24+K24*M24+K24*N24+K24*O24+K24*P24+K24*Q24+K24*S24+K24*U24+K24*V24+K24*W24+K24*X24+K24*Y24+K24*T24+K24*Z24+K24*R24</f>
        <v>0</v>
      </c>
      <c r="AB24" s="310" t="str">
        <f>IF(SUM(L24:Z24)&gt;0,"Yes","No")</f>
        <v>No</v>
      </c>
      <c r="AC24" s="205" t="str">
        <f t="shared" si="75"/>
        <v>Yes</v>
      </c>
      <c r="AE24" s="204">
        <v>1.5</v>
      </c>
      <c r="AF24" s="205">
        <f>AE24*SUM(L24:Z24)</f>
        <v>0</v>
      </c>
      <c r="AH24" s="442">
        <v>3.75</v>
      </c>
      <c r="AI24" s="441">
        <f>SUM(L24:Z24)*AH24</f>
        <v>0</v>
      </c>
      <c r="AJ24" s="292">
        <f t="shared" si="141"/>
        <v>0</v>
      </c>
      <c r="AK24" s="292">
        <f t="shared" si="118"/>
        <v>0</v>
      </c>
      <c r="AL24" s="292">
        <f t="shared" si="142"/>
        <v>0</v>
      </c>
      <c r="AM24" s="292">
        <f t="shared" si="143"/>
        <v>0</v>
      </c>
      <c r="AN24" s="292">
        <f t="shared" si="144"/>
        <v>0</v>
      </c>
      <c r="AO24" s="292">
        <f t="shared" si="145"/>
        <v>0</v>
      </c>
      <c r="AP24" s="292">
        <f t="shared" si="83"/>
        <v>0</v>
      </c>
      <c r="AQ24" s="292">
        <f t="shared" si="146"/>
        <v>0</v>
      </c>
      <c r="AR24" s="292">
        <f t="shared" si="147"/>
        <v>0</v>
      </c>
      <c r="AS24" s="292">
        <f t="shared" si="148"/>
        <v>0</v>
      </c>
      <c r="AT24" s="292">
        <f t="shared" si="149"/>
        <v>0</v>
      </c>
      <c r="AU24" s="292">
        <f t="shared" si="150"/>
        <v>0</v>
      </c>
      <c r="AV24" s="292">
        <f t="shared" si="151"/>
        <v>0</v>
      </c>
      <c r="AW24" s="292">
        <f t="shared" si="152"/>
        <v>0</v>
      </c>
      <c r="AX24" s="292">
        <f t="shared" si="168"/>
        <v>0</v>
      </c>
      <c r="AY24" s="457">
        <v>1.5</v>
      </c>
      <c r="AZ24" s="162">
        <v>7</v>
      </c>
      <c r="BA24" s="160"/>
      <c r="BB24" s="162"/>
      <c r="BD24" s="12">
        <f t="shared" si="91"/>
        <v>0</v>
      </c>
      <c r="BE24" s="12">
        <f t="shared" si="92"/>
        <v>0</v>
      </c>
      <c r="BF24" s="12">
        <f t="shared" si="93"/>
        <v>0</v>
      </c>
      <c r="BG24" s="12">
        <f t="shared" si="94"/>
        <v>0</v>
      </c>
      <c r="BH24" s="12">
        <f t="shared" si="95"/>
        <v>0</v>
      </c>
      <c r="BI24" s="12">
        <f t="shared" si="96"/>
        <v>0</v>
      </c>
      <c r="BJ24" s="12">
        <f t="shared" si="97"/>
        <v>0</v>
      </c>
      <c r="BK24" s="12">
        <f t="shared" si="98"/>
        <v>0</v>
      </c>
      <c r="BM24" s="126">
        <f t="shared" si="169"/>
        <v>0</v>
      </c>
      <c r="BN24" s="126">
        <f t="shared" si="170"/>
        <v>0</v>
      </c>
      <c r="BO24" s="126">
        <f t="shared" si="171"/>
        <v>0</v>
      </c>
      <c r="BQ24" s="12">
        <f t="shared" si="172"/>
        <v>0</v>
      </c>
      <c r="BR24" s="12">
        <f t="shared" si="103"/>
        <v>0</v>
      </c>
      <c r="BS24" s="12">
        <f t="shared" si="104"/>
        <v>0</v>
      </c>
      <c r="BT24" s="12">
        <f t="shared" si="105"/>
        <v>0</v>
      </c>
      <c r="BU24" s="12">
        <f t="shared" si="106"/>
        <v>0</v>
      </c>
      <c r="BV24" s="12">
        <f t="shared" si="107"/>
        <v>0</v>
      </c>
      <c r="BW24" s="12">
        <f t="shared" si="108"/>
        <v>0</v>
      </c>
      <c r="BX24" s="12">
        <f t="shared" si="109"/>
        <v>0</v>
      </c>
      <c r="BY24" s="12">
        <f t="shared" si="110"/>
        <v>0</v>
      </c>
      <c r="BZ24" s="12">
        <f t="shared" si="111"/>
        <v>0</v>
      </c>
      <c r="CA24" s="12">
        <f t="shared" si="112"/>
        <v>0</v>
      </c>
      <c r="CB24" s="12">
        <f t="shared" si="113"/>
        <v>0</v>
      </c>
      <c r="CC24" s="12">
        <f t="shared" si="114"/>
        <v>0</v>
      </c>
      <c r="CD24" s="12">
        <f t="shared" si="115"/>
        <v>0</v>
      </c>
      <c r="CE24" s="12">
        <f t="shared" si="116"/>
        <v>0</v>
      </c>
      <c r="CF24" s="12">
        <f t="shared" si="117"/>
        <v>0</v>
      </c>
    </row>
    <row r="25" spans="1:84" s="12" customFormat="1" ht="60" customHeight="1">
      <c r="A25" s="342"/>
      <c r="B25" s="299"/>
      <c r="C25" s="126"/>
      <c r="D25" s="229" t="s">
        <v>291</v>
      </c>
      <c r="E25" s="432"/>
      <c r="F25" s="410" t="s">
        <v>326</v>
      </c>
      <c r="G25" s="410" t="s">
        <v>129</v>
      </c>
      <c r="H25" s="410" t="s">
        <v>325</v>
      </c>
      <c r="I25" s="126">
        <v>1</v>
      </c>
      <c r="J25" s="126" t="s">
        <v>327</v>
      </c>
      <c r="K25" s="508">
        <v>278.25</v>
      </c>
      <c r="L25" s="434"/>
      <c r="M25" s="434"/>
      <c r="N25" s="435"/>
      <c r="O25" s="435"/>
      <c r="P25" s="435"/>
      <c r="Q25" s="435"/>
      <c r="R25" s="349"/>
      <c r="S25" s="434"/>
      <c r="T25" s="435"/>
      <c r="U25" s="435"/>
      <c r="V25" s="435"/>
      <c r="W25" s="435"/>
      <c r="X25" s="435"/>
      <c r="Y25" s="435"/>
      <c r="Z25" s="526" t="s">
        <v>260</v>
      </c>
      <c r="AA25" s="522">
        <f t="shared" ref="AA25" si="173">K25*L25+K25*M25+K25*N25+K25*O25+K25*P25+K25*Q25+K25*S25+K25*U25+K25*V25+K25*W25+K25*X25+K25*Y25+K25*T25+K25*R25</f>
        <v>0</v>
      </c>
      <c r="AB25" s="126" t="str">
        <f t="shared" ref="AB25" si="174">IF(SUM(L25:Y25)&gt;0,"Yes","No")</f>
        <v>No</v>
      </c>
      <c r="AC25" s="502" t="str">
        <f t="shared" si="75"/>
        <v>No</v>
      </c>
      <c r="AE25" s="204">
        <v>1.5</v>
      </c>
      <c r="AF25" s="205">
        <f t="shared" ref="AF25" si="175">AE25*SUM(L25:Y25)</f>
        <v>0</v>
      </c>
      <c r="AH25" s="442">
        <v>3.85</v>
      </c>
      <c r="AI25" s="441">
        <f t="shared" ref="AI25" si="176">SUM(L25:Y25)*AH25</f>
        <v>0</v>
      </c>
      <c r="AJ25" s="292">
        <f t="shared" si="141"/>
        <v>0</v>
      </c>
      <c r="AK25" s="292">
        <f t="shared" si="118"/>
        <v>0</v>
      </c>
      <c r="AL25" s="292">
        <f t="shared" si="142"/>
        <v>0</v>
      </c>
      <c r="AM25" s="292">
        <f t="shared" si="143"/>
        <v>0</v>
      </c>
      <c r="AN25" s="292">
        <f t="shared" si="144"/>
        <v>0</v>
      </c>
      <c r="AO25" s="292">
        <f t="shared" si="145"/>
        <v>0</v>
      </c>
      <c r="AP25" s="292">
        <f t="shared" si="83"/>
        <v>0</v>
      </c>
      <c r="AQ25" s="292">
        <f t="shared" si="146"/>
        <v>0</v>
      </c>
      <c r="AR25" s="292">
        <f t="shared" si="147"/>
        <v>0</v>
      </c>
      <c r="AS25" s="292">
        <f t="shared" si="148"/>
        <v>0</v>
      </c>
      <c r="AT25" s="292">
        <f t="shared" si="149"/>
        <v>0</v>
      </c>
      <c r="AU25" s="292">
        <f t="shared" si="150"/>
        <v>0</v>
      </c>
      <c r="AV25" s="292">
        <f t="shared" si="151"/>
        <v>0</v>
      </c>
      <c r="AW25" s="292">
        <f t="shared" si="152"/>
        <v>0</v>
      </c>
      <c r="AX25" s="292"/>
      <c r="AY25" s="457">
        <v>1.5</v>
      </c>
      <c r="AZ25" s="127">
        <v>7</v>
      </c>
      <c r="BA25" s="127"/>
      <c r="BB25" s="127"/>
      <c r="BD25" s="12">
        <f t="shared" si="91"/>
        <v>0</v>
      </c>
      <c r="BE25" s="12">
        <f t="shared" si="92"/>
        <v>0</v>
      </c>
      <c r="BF25" s="12">
        <f t="shared" si="93"/>
        <v>0</v>
      </c>
      <c r="BG25" s="12">
        <f t="shared" si="94"/>
        <v>0</v>
      </c>
      <c r="BH25" s="12">
        <f t="shared" si="95"/>
        <v>0</v>
      </c>
      <c r="BI25" s="12">
        <f t="shared" si="96"/>
        <v>0</v>
      </c>
      <c r="BJ25" s="12">
        <f t="shared" si="97"/>
        <v>0</v>
      </c>
      <c r="BK25" s="12">
        <f t="shared" si="98"/>
        <v>0</v>
      </c>
      <c r="BM25" s="126">
        <f t="shared" ref="BM25" si="177">IF(E25="",IF(SUM(L25:Z25)&gt;0,SUM(L25:Z25),0),0)*I25</f>
        <v>0</v>
      </c>
      <c r="BN25" s="126">
        <f t="shared" ref="BN25" si="178">IF(E25="Dual tex.",IF(SUM(L25:Z25)&gt;0,SUM(L25:Z25),0),0)*I25</f>
        <v>0</v>
      </c>
      <c r="BO25" s="126">
        <f t="shared" ref="BO25" si="179">IF(E25="No tex.",IF(SUM(L25:Z25)&gt;0,SUM(L25:Z25),0),0)*I25</f>
        <v>0</v>
      </c>
      <c r="BQ25" s="12">
        <f t="shared" ref="BQ25" si="180">IF(F25="sloper",IF(SUM(L25:Z25)&gt;0,SUM(L25:Z25),0),0)*I25</f>
        <v>0</v>
      </c>
      <c r="BR25" s="12">
        <f t="shared" si="103"/>
        <v>0</v>
      </c>
      <c r="BS25" s="12">
        <f t="shared" si="104"/>
        <v>0</v>
      </c>
      <c r="BT25" s="12">
        <f t="shared" si="105"/>
        <v>0</v>
      </c>
      <c r="BU25" s="12">
        <f t="shared" si="106"/>
        <v>0</v>
      </c>
      <c r="BV25" s="12">
        <f t="shared" si="107"/>
        <v>0</v>
      </c>
      <c r="BW25" s="12">
        <f t="shared" si="108"/>
        <v>0</v>
      </c>
      <c r="BX25" s="12">
        <f t="shared" si="109"/>
        <v>0</v>
      </c>
      <c r="BY25" s="12">
        <f t="shared" si="110"/>
        <v>0</v>
      </c>
      <c r="BZ25" s="12">
        <f t="shared" si="111"/>
        <v>0</v>
      </c>
      <c r="CA25" s="12">
        <f t="shared" si="112"/>
        <v>0</v>
      </c>
      <c r="CB25" s="12">
        <f t="shared" si="113"/>
        <v>0</v>
      </c>
      <c r="CC25" s="12">
        <f t="shared" si="114"/>
        <v>0</v>
      </c>
      <c r="CD25" s="12">
        <f t="shared" si="115"/>
        <v>0</v>
      </c>
      <c r="CE25" s="12">
        <f t="shared" si="116"/>
        <v>0</v>
      </c>
      <c r="CF25" s="12">
        <f t="shared" si="117"/>
        <v>0</v>
      </c>
    </row>
    <row r="26" spans="1:84" s="12" customFormat="1" ht="60" customHeight="1">
      <c r="A26" s="342"/>
      <c r="B26" s="299" t="s">
        <v>9</v>
      </c>
      <c r="C26" s="126"/>
      <c r="D26" s="229" t="s">
        <v>367</v>
      </c>
      <c r="E26" s="432" t="s">
        <v>340</v>
      </c>
      <c r="F26" s="410" t="s">
        <v>326</v>
      </c>
      <c r="G26" s="410" t="s">
        <v>129</v>
      </c>
      <c r="H26" s="410" t="s">
        <v>325</v>
      </c>
      <c r="I26" s="126">
        <v>1</v>
      </c>
      <c r="J26" s="126" t="s">
        <v>327</v>
      </c>
      <c r="K26" s="407">
        <v>361.72500000000002</v>
      </c>
      <c r="L26" s="433"/>
      <c r="M26" s="434"/>
      <c r="N26" s="349"/>
      <c r="O26" s="434"/>
      <c r="P26" s="349"/>
      <c r="Q26" s="434"/>
      <c r="R26" s="349"/>
      <c r="S26" s="434"/>
      <c r="T26" s="434"/>
      <c r="U26" s="349"/>
      <c r="V26" s="434"/>
      <c r="W26" s="349"/>
      <c r="X26" s="434"/>
      <c r="Y26" s="435"/>
      <c r="Z26" s="539"/>
      <c r="AA26" s="522">
        <f>K26*L26+K26*M26+K26*N26+K26*O26+K26*P26+K26*Q26+K26*S26+K26*U26+K26*V26+K26*W26+K26*X26+K26*Y26+K26*T26+K26*Z26+K26*R26</f>
        <v>0</v>
      </c>
      <c r="AB26" s="126" t="str">
        <f>IF(SUM(L26:Z26)&gt;0,"Yes","No")</f>
        <v>No</v>
      </c>
      <c r="AC26" s="502" t="str">
        <f t="shared" si="75"/>
        <v>Yes</v>
      </c>
      <c r="AE26" s="204">
        <v>1.5</v>
      </c>
      <c r="AF26" s="205">
        <f>AE26*SUM(L26:Z26)</f>
        <v>0</v>
      </c>
      <c r="AH26" s="442">
        <v>3.85</v>
      </c>
      <c r="AI26" s="441">
        <f>SUM(L26:Z26)*AH26</f>
        <v>0</v>
      </c>
      <c r="AJ26" s="292">
        <f t="shared" si="141"/>
        <v>0</v>
      </c>
      <c r="AK26" s="292">
        <f t="shared" si="118"/>
        <v>0</v>
      </c>
      <c r="AL26" s="292">
        <f t="shared" si="142"/>
        <v>0</v>
      </c>
      <c r="AM26" s="292">
        <f t="shared" si="143"/>
        <v>0</v>
      </c>
      <c r="AN26" s="292">
        <f t="shared" si="144"/>
        <v>0</v>
      </c>
      <c r="AO26" s="292">
        <f t="shared" si="145"/>
        <v>0</v>
      </c>
      <c r="AP26" s="292">
        <f t="shared" si="83"/>
        <v>0</v>
      </c>
      <c r="AQ26" s="292">
        <f t="shared" si="146"/>
        <v>0</v>
      </c>
      <c r="AR26" s="292">
        <f t="shared" si="147"/>
        <v>0</v>
      </c>
      <c r="AS26" s="292">
        <f t="shared" si="148"/>
        <v>0</v>
      </c>
      <c r="AT26" s="292">
        <f t="shared" si="149"/>
        <v>0</v>
      </c>
      <c r="AU26" s="292">
        <f t="shared" si="150"/>
        <v>0</v>
      </c>
      <c r="AV26" s="292">
        <f t="shared" si="151"/>
        <v>0</v>
      </c>
      <c r="AW26" s="292">
        <f t="shared" si="152"/>
        <v>0</v>
      </c>
      <c r="AX26" s="292">
        <f t="shared" ref="AX26:AX27" si="181">I26*Z26</f>
        <v>0</v>
      </c>
      <c r="AY26" s="457">
        <v>1.5</v>
      </c>
      <c r="AZ26" s="127">
        <v>7</v>
      </c>
      <c r="BA26" s="127"/>
      <c r="BB26" s="127"/>
      <c r="BD26" s="12">
        <f t="shared" si="91"/>
        <v>0</v>
      </c>
      <c r="BE26" s="12">
        <f t="shared" si="92"/>
        <v>0</v>
      </c>
      <c r="BF26" s="12">
        <f t="shared" si="93"/>
        <v>0</v>
      </c>
      <c r="BG26" s="12">
        <f t="shared" si="94"/>
        <v>0</v>
      </c>
      <c r="BH26" s="12">
        <f t="shared" si="95"/>
        <v>0</v>
      </c>
      <c r="BI26" s="12">
        <f t="shared" si="96"/>
        <v>0</v>
      </c>
      <c r="BJ26" s="12">
        <f t="shared" si="97"/>
        <v>0</v>
      </c>
      <c r="BK26" s="12">
        <f t="shared" si="98"/>
        <v>0</v>
      </c>
      <c r="BM26" s="126">
        <f t="shared" ref="BM26:BM27" si="182">IF(E26="Full tex.",IF(SUM(L26:Z26)&gt;0,SUM(L26:Z26),0),0)*I26</f>
        <v>0</v>
      </c>
      <c r="BN26" s="126">
        <f t="shared" ref="BN26:BN27" si="183">IF(E26="Dual tex.",IF(SUM(L26:Z26)&gt;0,SUM(L26:Z26),0),0)*I26</f>
        <v>0</v>
      </c>
      <c r="BO26" s="126">
        <f t="shared" ref="BO26:BO27" si="184">IF(E26="No tex.",IF(SUM(L26:Z26)&gt;0,SUM(L26:Z26),0),0)*I26</f>
        <v>0</v>
      </c>
      <c r="BQ26" s="12">
        <f t="shared" ref="BQ26:BQ27" si="185">IF(F26="sloper",IF(SUM(L26:Z26)&gt;0,SUM(L26:Z26),0),0)*I26</f>
        <v>0</v>
      </c>
      <c r="BR26" s="12">
        <f t="shared" si="103"/>
        <v>0</v>
      </c>
      <c r="BS26" s="12">
        <f t="shared" si="104"/>
        <v>0</v>
      </c>
      <c r="BT26" s="12">
        <f t="shared" si="105"/>
        <v>0</v>
      </c>
      <c r="BU26" s="12">
        <f t="shared" si="106"/>
        <v>0</v>
      </c>
      <c r="BV26" s="12">
        <f t="shared" si="107"/>
        <v>0</v>
      </c>
      <c r="BW26" s="12">
        <f t="shared" si="108"/>
        <v>0</v>
      </c>
      <c r="BX26" s="12">
        <f t="shared" si="109"/>
        <v>0</v>
      </c>
      <c r="BY26" s="12">
        <f t="shared" si="110"/>
        <v>0</v>
      </c>
      <c r="BZ26" s="12">
        <f t="shared" si="111"/>
        <v>0</v>
      </c>
      <c r="CA26" s="12">
        <f t="shared" si="112"/>
        <v>0</v>
      </c>
      <c r="CB26" s="12">
        <f t="shared" si="113"/>
        <v>0</v>
      </c>
      <c r="CC26" s="12">
        <f t="shared" si="114"/>
        <v>0</v>
      </c>
      <c r="CD26" s="12">
        <f t="shared" si="115"/>
        <v>0</v>
      </c>
      <c r="CE26" s="12">
        <f t="shared" si="116"/>
        <v>0</v>
      </c>
      <c r="CF26" s="12">
        <f t="shared" si="117"/>
        <v>0</v>
      </c>
    </row>
    <row r="27" spans="1:84" s="12" customFormat="1" ht="60" customHeight="1">
      <c r="A27" s="342"/>
      <c r="B27" s="314" t="s">
        <v>9</v>
      </c>
      <c r="C27" s="351"/>
      <c r="D27" s="430" t="s">
        <v>368</v>
      </c>
      <c r="E27" s="628" t="s">
        <v>382</v>
      </c>
      <c r="F27" s="412" t="s">
        <v>326</v>
      </c>
      <c r="G27" s="412" t="s">
        <v>129</v>
      </c>
      <c r="H27" s="412" t="s">
        <v>325</v>
      </c>
      <c r="I27" s="351">
        <v>1</v>
      </c>
      <c r="J27" s="351" t="s">
        <v>327</v>
      </c>
      <c r="K27" s="541">
        <v>278.25</v>
      </c>
      <c r="L27" s="542"/>
      <c r="M27" s="543"/>
      <c r="N27" s="544"/>
      <c r="O27" s="543"/>
      <c r="P27" s="544"/>
      <c r="Q27" s="543"/>
      <c r="R27" s="544"/>
      <c r="S27" s="543"/>
      <c r="T27" s="543"/>
      <c r="U27" s="544"/>
      <c r="V27" s="543"/>
      <c r="W27" s="544"/>
      <c r="X27" s="543"/>
      <c r="Y27" s="545"/>
      <c r="Z27" s="546"/>
      <c r="AA27" s="524">
        <f>K27*L27+K27*M27+K27*N27+K27*O27+K27*P27+K27*Q27+K27*S27+K27*U27+K27*V27+K27*W27+K27*X27+K27*Y27+K27*T27+K27*Z27+K27*R27</f>
        <v>0</v>
      </c>
      <c r="AB27" s="351" t="str">
        <f>IF(SUM(L27:Z27)&gt;0,"Yes","No")</f>
        <v>No</v>
      </c>
      <c r="AC27" s="547" t="str">
        <f t="shared" si="75"/>
        <v>Yes</v>
      </c>
      <c r="AE27" s="204">
        <v>1.5</v>
      </c>
      <c r="AF27" s="205">
        <f>AE27*SUM(L27:Z27)</f>
        <v>0</v>
      </c>
      <c r="AH27" s="442">
        <v>3.85</v>
      </c>
      <c r="AI27" s="441">
        <f>SUM(L27:Z27)*AH27</f>
        <v>0</v>
      </c>
      <c r="AJ27" s="292">
        <f t="shared" si="141"/>
        <v>0</v>
      </c>
      <c r="AK27" s="292">
        <f t="shared" si="118"/>
        <v>0</v>
      </c>
      <c r="AL27" s="292">
        <f t="shared" si="142"/>
        <v>0</v>
      </c>
      <c r="AM27" s="292">
        <f t="shared" si="143"/>
        <v>0</v>
      </c>
      <c r="AN27" s="292">
        <f t="shared" si="144"/>
        <v>0</v>
      </c>
      <c r="AO27" s="292">
        <f t="shared" si="145"/>
        <v>0</v>
      </c>
      <c r="AP27" s="292">
        <f t="shared" si="83"/>
        <v>0</v>
      </c>
      <c r="AQ27" s="292">
        <f t="shared" si="146"/>
        <v>0</v>
      </c>
      <c r="AR27" s="292">
        <f t="shared" si="147"/>
        <v>0</v>
      </c>
      <c r="AS27" s="292">
        <f t="shared" si="148"/>
        <v>0</v>
      </c>
      <c r="AT27" s="292">
        <f t="shared" si="149"/>
        <v>0</v>
      </c>
      <c r="AU27" s="292">
        <f t="shared" si="150"/>
        <v>0</v>
      </c>
      <c r="AV27" s="292">
        <f t="shared" si="151"/>
        <v>0</v>
      </c>
      <c r="AW27" s="292">
        <f t="shared" si="152"/>
        <v>0</v>
      </c>
      <c r="AX27" s="292">
        <f t="shared" si="181"/>
        <v>0</v>
      </c>
      <c r="AY27" s="457">
        <v>1.5</v>
      </c>
      <c r="AZ27" s="127">
        <v>7</v>
      </c>
      <c r="BA27" s="127"/>
      <c r="BB27" s="127"/>
      <c r="BD27" s="12">
        <f t="shared" si="91"/>
        <v>0</v>
      </c>
      <c r="BE27" s="12">
        <f t="shared" si="92"/>
        <v>0</v>
      </c>
      <c r="BF27" s="12">
        <f t="shared" si="93"/>
        <v>0</v>
      </c>
      <c r="BG27" s="12">
        <f t="shared" si="94"/>
        <v>0</v>
      </c>
      <c r="BH27" s="12">
        <f t="shared" si="95"/>
        <v>0</v>
      </c>
      <c r="BI27" s="12">
        <f t="shared" si="96"/>
        <v>0</v>
      </c>
      <c r="BJ27" s="12">
        <f t="shared" si="97"/>
        <v>0</v>
      </c>
      <c r="BK27" s="12">
        <f t="shared" si="98"/>
        <v>0</v>
      </c>
      <c r="BM27" s="126">
        <f t="shared" si="182"/>
        <v>0</v>
      </c>
      <c r="BN27" s="126">
        <f t="shared" si="183"/>
        <v>0</v>
      </c>
      <c r="BO27" s="126">
        <f t="shared" si="184"/>
        <v>0</v>
      </c>
      <c r="BQ27" s="12">
        <f t="shared" si="185"/>
        <v>0</v>
      </c>
      <c r="BR27" s="12">
        <f t="shared" si="103"/>
        <v>0</v>
      </c>
      <c r="BS27" s="12">
        <f t="shared" si="104"/>
        <v>0</v>
      </c>
      <c r="BT27" s="12">
        <f t="shared" si="105"/>
        <v>0</v>
      </c>
      <c r="BU27" s="12">
        <f t="shared" si="106"/>
        <v>0</v>
      </c>
      <c r="BV27" s="12">
        <f t="shared" si="107"/>
        <v>0</v>
      </c>
      <c r="BW27" s="12">
        <f t="shared" si="108"/>
        <v>0</v>
      </c>
      <c r="BX27" s="12">
        <f t="shared" si="109"/>
        <v>0</v>
      </c>
      <c r="BY27" s="12">
        <f t="shared" si="110"/>
        <v>0</v>
      </c>
      <c r="BZ27" s="12">
        <f t="shared" si="111"/>
        <v>0</v>
      </c>
      <c r="CA27" s="12">
        <f t="shared" si="112"/>
        <v>0</v>
      </c>
      <c r="CB27" s="12">
        <f t="shared" si="113"/>
        <v>0</v>
      </c>
      <c r="CC27" s="12">
        <f t="shared" si="114"/>
        <v>0</v>
      </c>
      <c r="CD27" s="12">
        <f t="shared" si="115"/>
        <v>0</v>
      </c>
      <c r="CE27" s="12">
        <f t="shared" si="116"/>
        <v>0</v>
      </c>
      <c r="CF27" s="12">
        <f t="shared" si="117"/>
        <v>0</v>
      </c>
    </row>
    <row r="28" spans="1:84" s="12" customFormat="1" ht="39" customHeight="1">
      <c r="A28" s="275"/>
      <c r="B28" s="273"/>
      <c r="C28" s="126"/>
      <c r="D28" s="185"/>
      <c r="E28" s="289"/>
      <c r="F28" s="410"/>
      <c r="G28" s="411"/>
      <c r="H28" s="411"/>
      <c r="K28" s="276" t="s">
        <v>147</v>
      </c>
      <c r="L28" s="416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207"/>
      <c r="AE28" s="274"/>
      <c r="AF28" s="274"/>
      <c r="AH28" s="442"/>
      <c r="AI28" s="441"/>
      <c r="AJ28" s="292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457"/>
      <c r="AZ28" s="162"/>
      <c r="BA28" s="160"/>
      <c r="BB28" s="162"/>
      <c r="BM28" s="126"/>
      <c r="BN28" s="126"/>
      <c r="BO28" s="126"/>
    </row>
    <row r="29" spans="1:84" s="12" customFormat="1" ht="60" customHeight="1">
      <c r="A29" s="414"/>
      <c r="B29" s="417"/>
      <c r="C29" s="244"/>
      <c r="D29" s="388" t="s">
        <v>205</v>
      </c>
      <c r="E29" s="418"/>
      <c r="F29" s="419" t="s">
        <v>167</v>
      </c>
      <c r="G29" s="419" t="s">
        <v>165</v>
      </c>
      <c r="H29" s="419" t="s">
        <v>131</v>
      </c>
      <c r="I29" s="298">
        <v>1</v>
      </c>
      <c r="J29" s="298" t="s">
        <v>327</v>
      </c>
      <c r="K29" s="420">
        <v>144.69000000000003</v>
      </c>
      <c r="L29" s="421"/>
      <c r="M29" s="296"/>
      <c r="N29" s="295"/>
      <c r="O29" s="296"/>
      <c r="P29" s="295"/>
      <c r="Q29" s="296"/>
      <c r="R29" s="295"/>
      <c r="S29" s="296"/>
      <c r="T29" s="296"/>
      <c r="U29" s="295"/>
      <c r="V29" s="296"/>
      <c r="W29" s="295"/>
      <c r="X29" s="296"/>
      <c r="Y29" s="297"/>
      <c r="Z29" s="422" t="s">
        <v>260</v>
      </c>
      <c r="AA29" s="423">
        <f>K29*L29+K29*M29+K29*N29+K29*O29+K29*P29+K29*Q29+K29*S29+K29*U29+K29*V29+K29*W29+K29*X29+K29*Y29+K29*T29+K29*R29</f>
        <v>0</v>
      </c>
      <c r="AB29" s="298" t="str">
        <f>IF(SUM(L29:Z29)&gt;0,"Yes","No")</f>
        <v>No</v>
      </c>
      <c r="AC29" s="201" t="str">
        <f t="shared" ref="AC29:AC52" si="186">IF(B29="New","Yes","No")</f>
        <v>No</v>
      </c>
      <c r="AE29" s="204">
        <v>1</v>
      </c>
      <c r="AF29" s="205">
        <f>AE29*SUM(L29:Z29)</f>
        <v>0</v>
      </c>
      <c r="AH29" s="441">
        <v>0.9</v>
      </c>
      <c r="AI29" s="441">
        <f t="shared" ref="AI29:AI52" si="187">SUM(L29:Y29)*AH29</f>
        <v>0</v>
      </c>
      <c r="AJ29" s="292">
        <f t="shared" ref="AJ29:AJ52" si="188">I29*L29</f>
        <v>0</v>
      </c>
      <c r="AK29" s="292">
        <f t="shared" ref="AK29:AK52" si="189">$I29*M29</f>
        <v>0</v>
      </c>
      <c r="AL29" s="292">
        <f t="shared" ref="AL29:AL52" si="190">I29*N29</f>
        <v>0</v>
      </c>
      <c r="AM29" s="292">
        <f t="shared" ref="AM29:AM52" si="191">I29*O29</f>
        <v>0</v>
      </c>
      <c r="AN29" s="292">
        <f t="shared" ref="AN29:AN52" si="192">I29*P29</f>
        <v>0</v>
      </c>
      <c r="AO29" s="292">
        <f t="shared" ref="AO29:AO52" si="193">I29*Q29</f>
        <v>0</v>
      </c>
      <c r="AP29" s="292">
        <f t="shared" ref="AP29:AP52" si="194">I29*R29</f>
        <v>0</v>
      </c>
      <c r="AQ29" s="292">
        <f t="shared" ref="AQ29:AQ52" si="195">I29*S29</f>
        <v>0</v>
      </c>
      <c r="AR29" s="292">
        <f t="shared" ref="AR29:AR52" si="196">I29*T29</f>
        <v>0</v>
      </c>
      <c r="AS29" s="292">
        <f t="shared" ref="AS29:AS52" si="197">I29*U29</f>
        <v>0</v>
      </c>
      <c r="AT29" s="292">
        <f t="shared" ref="AT29:AT52" si="198">I29*V29</f>
        <v>0</v>
      </c>
      <c r="AU29" s="292">
        <f t="shared" ref="AU29:AU52" si="199">I29*W29</f>
        <v>0</v>
      </c>
      <c r="AV29" s="292">
        <f t="shared" ref="AV29:AV52" si="200">I29*X29</f>
        <v>0</v>
      </c>
      <c r="AW29" s="292">
        <f t="shared" ref="AW29:AW52" si="201">I29*Y29</f>
        <v>0</v>
      </c>
      <c r="AX29" s="292"/>
      <c r="AY29" s="456">
        <v>1</v>
      </c>
      <c r="AZ29" s="345">
        <v>5</v>
      </c>
      <c r="BA29" s="294"/>
      <c r="BB29" s="345"/>
      <c r="BD29" s="12">
        <f t="shared" ref="BD29:BD52" si="202">IF(G29="XS",IF(SUM(L29:Z29)&gt;0,SUM(L29:Z29),0),0)*I29</f>
        <v>0</v>
      </c>
      <c r="BE29" s="12">
        <f t="shared" ref="BE29:BE52" si="203">IF(G29="S",IF(SUM(L29:Z29)&gt;0,SUM(L29:Z29),0),0)*I29</f>
        <v>0</v>
      </c>
      <c r="BF29" s="12">
        <f t="shared" ref="BF29:BF52" si="204">IF(G29="M",IF(SUM(L29:Z29)&gt;0,SUM(L29:Z29),0),0)*I29</f>
        <v>0</v>
      </c>
      <c r="BG29" s="12">
        <f t="shared" ref="BG29:BG52" si="205">IF(G29="L",IF(SUM(L29:Z29)&gt;0,SUM(L29:Z29),0),0)*I29</f>
        <v>0</v>
      </c>
      <c r="BH29" s="12">
        <f t="shared" ref="BH29:BH52" si="206">IF(G29="XL",IF(SUM(L29:Z29)&gt;0,SUM(L29:Z29),0),0)*I29</f>
        <v>0</v>
      </c>
      <c r="BI29" s="12">
        <f t="shared" ref="BI29:BI52" si="207">IF(G29="2XL",IF(SUM(L29:Z29)&gt;0,SUM(L29:Z29),0),0)*I29</f>
        <v>0</v>
      </c>
      <c r="BJ29" s="12">
        <f t="shared" ref="BJ29:BJ52" si="208">IF(G29="3XL",IF(SUM(L29:Z29)&gt;0,SUM(L29:Z29),0),0)*I29</f>
        <v>0</v>
      </c>
      <c r="BK29" s="12">
        <f t="shared" ref="BK29:BK52" si="209">IF(G29="various",IF(SUM(L29:Z29)&gt;0,SUM(L29:Z29),0),0)*I29</f>
        <v>0</v>
      </c>
      <c r="BM29" s="126">
        <f t="shared" ref="BM29:BM52" si="210">IF(E29="",IF(SUM(L29:Z29)&gt;0,SUM(L29:Z29),0),0)*I29</f>
        <v>0</v>
      </c>
      <c r="BN29" s="126">
        <f t="shared" ref="BN29:BN52" si="211">IF(E29="Dual tex.",IF(SUM(L29:Z29)&gt;0,SUM(L29:Z29),0),0)*I29</f>
        <v>0</v>
      </c>
      <c r="BO29" s="126">
        <f t="shared" ref="BO29:BO52" si="212">IF(E29="No tex.",IF(SUM(L29:Z29)&gt;0,SUM(L29:Z29),0),0)*I29</f>
        <v>0</v>
      </c>
      <c r="BQ29" s="12">
        <f t="shared" ref="BQ29:BQ52" si="213">IF(F29="sloper",IF(SUM(L29:Z29)&gt;0,SUM(L29:Z29),0),0)*I29</f>
        <v>0</v>
      </c>
      <c r="BR29" s="12">
        <f t="shared" ref="BR29:BR52" si="214">IF(F29="footholds",IF(SUM(L29:Z29)&gt;0,SUM(L29:Z29),0),0)*I29</f>
        <v>0</v>
      </c>
      <c r="BS29" s="12">
        <f t="shared" ref="BS29:BS52" si="215">IF(F29="micros",IF(SUM(L29:Z29)&gt;0,SUM(L29:Z29),0),0)*I29</f>
        <v>0</v>
      </c>
      <c r="BT29" s="12">
        <f t="shared" ref="BT29:BT52" si="216">IF(F29="jug",IF(SUM(L29:Z29)&gt;0,SUM(L29:Z29),0),0)*I29</f>
        <v>0</v>
      </c>
      <c r="BU29" s="12">
        <f t="shared" ref="BU29:BU52" si="217">IF(F29="ledge",IF(SUM(L29:Z29)&gt;0,SUM(L29:Z29),0),0)*I29</f>
        <v>0</v>
      </c>
      <c r="BV29" s="12">
        <f t="shared" ref="BV29:BV52" si="218">IF(F29="edge",IF(SUM(L29:Z29)&gt;0,SUM(L29:Z29),0),0)*I29</f>
        <v>0</v>
      </c>
      <c r="BW29" s="12">
        <f t="shared" ref="BW29:BW52" si="219">IF(F29="crimp",IF(SUM(L29:Z29)&gt;0,SUM(L29:Z29),0),0)*I29</f>
        <v>0</v>
      </c>
      <c r="BX29" s="12">
        <f t="shared" ref="BX29:BX52" si="220">IF(F29="incut",IF(SUM(L29:Z29)&gt;0,SUM(L29:Z29),0),0)*I29</f>
        <v>0</v>
      </c>
      <c r="BY29" s="12">
        <f t="shared" ref="BY29:BY52" si="221">IF(F29="dish",IF(SUM(L29:Z29)&gt;0,SUM(L29:Z29),0),0)*I29</f>
        <v>0</v>
      </c>
      <c r="BZ29" s="12">
        <f t="shared" ref="BZ29:BZ52" si="222">IF(F29="pinch",IF(SUM(L29:Z29)&gt;0,SUM(L29:Z29),0),0)*I29</f>
        <v>0</v>
      </c>
      <c r="CA29" s="12">
        <f t="shared" ref="CA29:CA52" si="223">IF(F29="pocket",IF(SUM(L29:Z29)&gt;0,SUM(L29:Z29),0),0)*I29</f>
        <v>0</v>
      </c>
      <c r="CB29" s="12">
        <f t="shared" ref="CB29:CB52" si="224">IF(F29="insert",IF(SUM(L29:Z29)&gt;0,SUM(L29:Z29),0),0)*I29</f>
        <v>0</v>
      </c>
      <c r="CC29" s="12">
        <f t="shared" ref="CC29:CC52" si="225">IF(F29="feature",IF(SUM(L29:Z29)&gt;0,SUM(L29:Z29),0),0)*I29</f>
        <v>0</v>
      </c>
      <c r="CD29" s="12">
        <f t="shared" ref="CD29:CD52" si="226">IF(F29="scoop",IF(SUM(L29:Z29)&gt;0,SUM(L29:Z29),0),0)*I29</f>
        <v>0</v>
      </c>
      <c r="CE29" s="12">
        <f t="shared" ref="CE29:CE52" si="227">IF(F29="positive",IF(SUM(L29:Z29)&gt;0,SUM(L29:Z29),0),0)*I29</f>
        <v>0</v>
      </c>
      <c r="CF29" s="12">
        <f t="shared" ref="CF29:CF52" si="228">IF(F29="various",IF(SUM(L29:Z29)&gt;0,SUM(L29:Z29),0),0)*I29</f>
        <v>0</v>
      </c>
    </row>
    <row r="30" spans="1:84" s="12" customFormat="1" ht="60" customHeight="1">
      <c r="A30" s="415"/>
      <c r="B30" s="424"/>
      <c r="D30" s="389" t="s">
        <v>207</v>
      </c>
      <c r="E30" s="346" t="s">
        <v>340</v>
      </c>
      <c r="F30" s="409" t="s">
        <v>339</v>
      </c>
      <c r="G30" s="409" t="s">
        <v>165</v>
      </c>
      <c r="H30" s="409" t="s">
        <v>131</v>
      </c>
      <c r="I30" s="310">
        <v>1</v>
      </c>
      <c r="J30" s="310" t="s">
        <v>327</v>
      </c>
      <c r="K30" s="406">
        <v>183.64500000000001</v>
      </c>
      <c r="L30" s="202"/>
      <c r="M30" s="179"/>
      <c r="N30" s="313"/>
      <c r="O30" s="179"/>
      <c r="P30" s="313"/>
      <c r="Q30" s="179"/>
      <c r="R30" s="313"/>
      <c r="S30" s="179"/>
      <c r="T30" s="179"/>
      <c r="U30" s="313"/>
      <c r="V30" s="179"/>
      <c r="W30" s="313"/>
      <c r="X30" s="179"/>
      <c r="Y30" s="180"/>
      <c r="Z30" s="179"/>
      <c r="AA30" s="203">
        <f>K30*L30+K30*M30+K30*N30+K30*O30+K30*P30+K30*Q30+K30*S30+K30*U30+K30*V30+K30*W30+K30*X30+K30*Y30+K30*T30+K30*Z30+K30*R30</f>
        <v>0</v>
      </c>
      <c r="AB30" s="310" t="str">
        <f>IF(SUM(L30:Z30)&gt;0,"Yes","No")</f>
        <v>No</v>
      </c>
      <c r="AC30" s="205" t="str">
        <f t="shared" si="186"/>
        <v>No</v>
      </c>
      <c r="AE30" s="204">
        <v>1</v>
      </c>
      <c r="AF30" s="205">
        <f t="shared" ref="AF30:AF51" si="229">AE30*SUM(L30:Z30)</f>
        <v>0</v>
      </c>
      <c r="AH30" s="442">
        <v>0.9</v>
      </c>
      <c r="AI30" s="441">
        <f t="shared" si="187"/>
        <v>0</v>
      </c>
      <c r="AJ30" s="292">
        <f t="shared" si="188"/>
        <v>0</v>
      </c>
      <c r="AK30" s="292">
        <f t="shared" si="189"/>
        <v>0</v>
      </c>
      <c r="AL30" s="292">
        <f t="shared" si="190"/>
        <v>0</v>
      </c>
      <c r="AM30" s="292">
        <f t="shared" si="191"/>
        <v>0</v>
      </c>
      <c r="AN30" s="292">
        <f t="shared" si="192"/>
        <v>0</v>
      </c>
      <c r="AO30" s="292">
        <f t="shared" si="193"/>
        <v>0</v>
      </c>
      <c r="AP30" s="292">
        <f t="shared" si="194"/>
        <v>0</v>
      </c>
      <c r="AQ30" s="292">
        <f t="shared" si="195"/>
        <v>0</v>
      </c>
      <c r="AR30" s="292">
        <f t="shared" si="196"/>
        <v>0</v>
      </c>
      <c r="AS30" s="292">
        <f t="shared" si="197"/>
        <v>0</v>
      </c>
      <c r="AT30" s="292">
        <f t="shared" si="198"/>
        <v>0</v>
      </c>
      <c r="AU30" s="292">
        <f t="shared" si="199"/>
        <v>0</v>
      </c>
      <c r="AV30" s="292">
        <f t="shared" si="200"/>
        <v>0</v>
      </c>
      <c r="AW30" s="292">
        <f t="shared" si="201"/>
        <v>0</v>
      </c>
      <c r="AX30" s="292">
        <f>I30*Z30</f>
        <v>0</v>
      </c>
      <c r="AY30" s="457">
        <v>1</v>
      </c>
      <c r="AZ30" s="162">
        <v>5</v>
      </c>
      <c r="BA30" s="160"/>
      <c r="BB30" s="162"/>
      <c r="BD30" s="12">
        <f t="shared" si="202"/>
        <v>0</v>
      </c>
      <c r="BE30" s="12">
        <f t="shared" si="203"/>
        <v>0</v>
      </c>
      <c r="BF30" s="12">
        <f t="shared" si="204"/>
        <v>0</v>
      </c>
      <c r="BG30" s="12">
        <f t="shared" si="205"/>
        <v>0</v>
      </c>
      <c r="BH30" s="12">
        <f t="shared" si="206"/>
        <v>0</v>
      </c>
      <c r="BI30" s="12">
        <f t="shared" si="207"/>
        <v>0</v>
      </c>
      <c r="BJ30" s="12">
        <f t="shared" si="208"/>
        <v>0</v>
      </c>
      <c r="BK30" s="12">
        <f t="shared" si="209"/>
        <v>0</v>
      </c>
      <c r="BM30" s="126">
        <f t="shared" si="210"/>
        <v>0</v>
      </c>
      <c r="BN30" s="126">
        <f t="shared" si="211"/>
        <v>0</v>
      </c>
      <c r="BO30" s="126">
        <f t="shared" si="212"/>
        <v>0</v>
      </c>
      <c r="BQ30" s="12">
        <f t="shared" si="213"/>
        <v>0</v>
      </c>
      <c r="BR30" s="12">
        <f t="shared" si="214"/>
        <v>0</v>
      </c>
      <c r="BS30" s="12">
        <f t="shared" si="215"/>
        <v>0</v>
      </c>
      <c r="BT30" s="12">
        <f t="shared" si="216"/>
        <v>0</v>
      </c>
      <c r="BU30" s="12">
        <f t="shared" si="217"/>
        <v>0</v>
      </c>
      <c r="BV30" s="12">
        <f t="shared" si="218"/>
        <v>0</v>
      </c>
      <c r="BW30" s="12">
        <f t="shared" si="219"/>
        <v>0</v>
      </c>
      <c r="BX30" s="12">
        <f t="shared" si="220"/>
        <v>0</v>
      </c>
      <c r="BY30" s="12">
        <f t="shared" si="221"/>
        <v>0</v>
      </c>
      <c r="BZ30" s="12">
        <f t="shared" si="222"/>
        <v>0</v>
      </c>
      <c r="CA30" s="12">
        <f t="shared" si="223"/>
        <v>0</v>
      </c>
      <c r="CB30" s="12">
        <f t="shared" si="224"/>
        <v>0</v>
      </c>
      <c r="CC30" s="12">
        <f t="shared" si="225"/>
        <v>0</v>
      </c>
      <c r="CD30" s="12">
        <f t="shared" si="226"/>
        <v>0</v>
      </c>
      <c r="CE30" s="12">
        <f t="shared" si="227"/>
        <v>0</v>
      </c>
      <c r="CF30" s="12">
        <f t="shared" si="228"/>
        <v>0</v>
      </c>
    </row>
    <row r="31" spans="1:84" s="12" customFormat="1" ht="60" customHeight="1">
      <c r="A31" s="414"/>
      <c r="B31" s="425"/>
      <c r="D31" s="185" t="s">
        <v>206</v>
      </c>
      <c r="E31" s="348"/>
      <c r="F31" s="411" t="s">
        <v>339</v>
      </c>
      <c r="G31" s="411" t="s">
        <v>165</v>
      </c>
      <c r="H31" s="411" t="s">
        <v>132</v>
      </c>
      <c r="I31" s="12">
        <v>1</v>
      </c>
      <c r="J31" s="12" t="s">
        <v>327</v>
      </c>
      <c r="K31" s="426">
        <v>155.82000000000002</v>
      </c>
      <c r="L31" s="206"/>
      <c r="M31" s="177"/>
      <c r="N31" s="304"/>
      <c r="O31" s="177"/>
      <c r="P31" s="304"/>
      <c r="Q31" s="177"/>
      <c r="R31" s="304"/>
      <c r="S31" s="177"/>
      <c r="T31" s="177"/>
      <c r="U31" s="304"/>
      <c r="V31" s="177"/>
      <c r="W31" s="304"/>
      <c r="X31" s="177"/>
      <c r="Y31" s="178"/>
      <c r="Z31" s="520" t="s">
        <v>260</v>
      </c>
      <c r="AA31" s="522">
        <f>K31*L31+K31*M31+K31*N31+K31*O31+K31*P31+K31*Q31+K31*S31+K31*U31+K31*V31+K31*W31+K31*X31+K31*Y31+K31*T31+K31*R31</f>
        <v>0</v>
      </c>
      <c r="AB31" s="126" t="str">
        <f t="shared" ref="AB31:AB51" si="230">IF(SUM(L31:Z31)&gt;0,"Yes","No")</f>
        <v>No</v>
      </c>
      <c r="AC31" s="306" t="str">
        <f t="shared" si="186"/>
        <v>No</v>
      </c>
      <c r="AE31" s="204">
        <v>1</v>
      </c>
      <c r="AF31" s="205">
        <f t="shared" si="229"/>
        <v>0</v>
      </c>
      <c r="AH31" s="442">
        <v>0.95</v>
      </c>
      <c r="AI31" s="441">
        <f t="shared" si="187"/>
        <v>0</v>
      </c>
      <c r="AJ31" s="292">
        <f t="shared" si="188"/>
        <v>0</v>
      </c>
      <c r="AK31" s="292">
        <f t="shared" si="189"/>
        <v>0</v>
      </c>
      <c r="AL31" s="292">
        <f t="shared" si="190"/>
        <v>0</v>
      </c>
      <c r="AM31" s="292">
        <f t="shared" si="191"/>
        <v>0</v>
      </c>
      <c r="AN31" s="292">
        <f t="shared" si="192"/>
        <v>0</v>
      </c>
      <c r="AO31" s="292">
        <f t="shared" si="193"/>
        <v>0</v>
      </c>
      <c r="AP31" s="292">
        <f t="shared" si="194"/>
        <v>0</v>
      </c>
      <c r="AQ31" s="292">
        <f t="shared" si="195"/>
        <v>0</v>
      </c>
      <c r="AR31" s="292">
        <f t="shared" si="196"/>
        <v>0</v>
      </c>
      <c r="AS31" s="292">
        <f t="shared" si="197"/>
        <v>0</v>
      </c>
      <c r="AT31" s="292">
        <f t="shared" si="198"/>
        <v>0</v>
      </c>
      <c r="AU31" s="292">
        <f t="shared" si="199"/>
        <v>0</v>
      </c>
      <c r="AV31" s="292">
        <f t="shared" si="200"/>
        <v>0</v>
      </c>
      <c r="AW31" s="292">
        <f t="shared" si="201"/>
        <v>0</v>
      </c>
      <c r="AX31" s="292"/>
      <c r="AY31" s="457">
        <v>1</v>
      </c>
      <c r="AZ31" s="162">
        <v>4</v>
      </c>
      <c r="BA31" s="160"/>
      <c r="BB31" s="162"/>
      <c r="BD31" s="12">
        <f t="shared" si="202"/>
        <v>0</v>
      </c>
      <c r="BE31" s="12">
        <f t="shared" si="203"/>
        <v>0</v>
      </c>
      <c r="BF31" s="12">
        <f t="shared" si="204"/>
        <v>0</v>
      </c>
      <c r="BG31" s="12">
        <f t="shared" si="205"/>
        <v>0</v>
      </c>
      <c r="BH31" s="12">
        <f t="shared" si="206"/>
        <v>0</v>
      </c>
      <c r="BI31" s="12">
        <f t="shared" si="207"/>
        <v>0</v>
      </c>
      <c r="BJ31" s="12">
        <f t="shared" si="208"/>
        <v>0</v>
      </c>
      <c r="BK31" s="12">
        <f t="shared" si="209"/>
        <v>0</v>
      </c>
      <c r="BM31" s="126">
        <f t="shared" si="210"/>
        <v>0</v>
      </c>
      <c r="BN31" s="126">
        <f t="shared" si="211"/>
        <v>0</v>
      </c>
      <c r="BO31" s="126">
        <f t="shared" si="212"/>
        <v>0</v>
      </c>
      <c r="BQ31" s="12">
        <f t="shared" si="213"/>
        <v>0</v>
      </c>
      <c r="BR31" s="12">
        <f t="shared" si="214"/>
        <v>0</v>
      </c>
      <c r="BS31" s="12">
        <f t="shared" si="215"/>
        <v>0</v>
      </c>
      <c r="BT31" s="12">
        <f t="shared" si="216"/>
        <v>0</v>
      </c>
      <c r="BU31" s="12">
        <f t="shared" si="217"/>
        <v>0</v>
      </c>
      <c r="BV31" s="12">
        <f t="shared" si="218"/>
        <v>0</v>
      </c>
      <c r="BW31" s="12">
        <f t="shared" si="219"/>
        <v>0</v>
      </c>
      <c r="BX31" s="12">
        <f t="shared" si="220"/>
        <v>0</v>
      </c>
      <c r="BY31" s="12">
        <f t="shared" si="221"/>
        <v>0</v>
      </c>
      <c r="BZ31" s="12">
        <f t="shared" si="222"/>
        <v>0</v>
      </c>
      <c r="CA31" s="12">
        <f t="shared" si="223"/>
        <v>0</v>
      </c>
      <c r="CB31" s="12">
        <f t="shared" si="224"/>
        <v>0</v>
      </c>
      <c r="CC31" s="12">
        <f t="shared" si="225"/>
        <v>0</v>
      </c>
      <c r="CD31" s="12">
        <f t="shared" si="226"/>
        <v>0</v>
      </c>
      <c r="CE31" s="12">
        <f t="shared" si="227"/>
        <v>0</v>
      </c>
      <c r="CF31" s="12">
        <f t="shared" si="228"/>
        <v>0</v>
      </c>
    </row>
    <row r="32" spans="1:84" s="12" customFormat="1" ht="60" customHeight="1">
      <c r="A32" s="414"/>
      <c r="B32" s="425"/>
      <c r="D32" s="185" t="s">
        <v>208</v>
      </c>
      <c r="E32" s="289" t="s">
        <v>340</v>
      </c>
      <c r="F32" s="411" t="s">
        <v>339</v>
      </c>
      <c r="G32" s="411" t="s">
        <v>165</v>
      </c>
      <c r="H32" s="411" t="s">
        <v>132</v>
      </c>
      <c r="I32" s="12">
        <v>1</v>
      </c>
      <c r="J32" s="12" t="s">
        <v>327</v>
      </c>
      <c r="K32" s="426">
        <v>200.34000000000003</v>
      </c>
      <c r="L32" s="206"/>
      <c r="M32" s="177"/>
      <c r="N32" s="304"/>
      <c r="O32" s="177"/>
      <c r="P32" s="304"/>
      <c r="Q32" s="177"/>
      <c r="R32" s="304"/>
      <c r="S32" s="177"/>
      <c r="T32" s="177"/>
      <c r="U32" s="304"/>
      <c r="V32" s="177"/>
      <c r="W32" s="304"/>
      <c r="X32" s="177"/>
      <c r="Y32" s="178"/>
      <c r="Z32" s="206"/>
      <c r="AA32" s="522">
        <f>K32*L32+K32*M32+K32*N32+K32*O32+K32*P32+K32*Q32+K32*S32+K32*U32+K32*V32+K32*W32+K32*X32+K32*Y32+K32*T32+K32*Z32+K32*R32</f>
        <v>0</v>
      </c>
      <c r="AB32" s="126" t="str">
        <f t="shared" si="230"/>
        <v>No</v>
      </c>
      <c r="AC32" s="306" t="str">
        <f t="shared" si="186"/>
        <v>No</v>
      </c>
      <c r="AE32" s="204">
        <v>1</v>
      </c>
      <c r="AF32" s="205">
        <f t="shared" si="229"/>
        <v>0</v>
      </c>
      <c r="AH32" s="442">
        <v>0.95</v>
      </c>
      <c r="AI32" s="441">
        <f t="shared" si="187"/>
        <v>0</v>
      </c>
      <c r="AJ32" s="292">
        <f t="shared" si="188"/>
        <v>0</v>
      </c>
      <c r="AK32" s="292">
        <f t="shared" si="189"/>
        <v>0</v>
      </c>
      <c r="AL32" s="292">
        <f t="shared" si="190"/>
        <v>0</v>
      </c>
      <c r="AM32" s="292">
        <f t="shared" si="191"/>
        <v>0</v>
      </c>
      <c r="AN32" s="292">
        <f t="shared" si="192"/>
        <v>0</v>
      </c>
      <c r="AO32" s="292">
        <f t="shared" si="193"/>
        <v>0</v>
      </c>
      <c r="AP32" s="292">
        <f t="shared" si="194"/>
        <v>0</v>
      </c>
      <c r="AQ32" s="292">
        <f t="shared" si="195"/>
        <v>0</v>
      </c>
      <c r="AR32" s="292">
        <f t="shared" si="196"/>
        <v>0</v>
      </c>
      <c r="AS32" s="292">
        <f t="shared" si="197"/>
        <v>0</v>
      </c>
      <c r="AT32" s="292">
        <f t="shared" si="198"/>
        <v>0</v>
      </c>
      <c r="AU32" s="292">
        <f t="shared" si="199"/>
        <v>0</v>
      </c>
      <c r="AV32" s="292">
        <f t="shared" si="200"/>
        <v>0</v>
      </c>
      <c r="AW32" s="292">
        <f t="shared" si="201"/>
        <v>0</v>
      </c>
      <c r="AX32" s="292">
        <f>I32*Z32</f>
        <v>0</v>
      </c>
      <c r="AY32" s="457">
        <v>1</v>
      </c>
      <c r="AZ32" s="162">
        <v>4</v>
      </c>
      <c r="BA32" s="160"/>
      <c r="BB32" s="162"/>
      <c r="BD32" s="12">
        <f t="shared" si="202"/>
        <v>0</v>
      </c>
      <c r="BE32" s="12">
        <f t="shared" si="203"/>
        <v>0</v>
      </c>
      <c r="BF32" s="12">
        <f t="shared" si="204"/>
        <v>0</v>
      </c>
      <c r="BG32" s="12">
        <f t="shared" si="205"/>
        <v>0</v>
      </c>
      <c r="BH32" s="12">
        <f t="shared" si="206"/>
        <v>0</v>
      </c>
      <c r="BI32" s="12">
        <f t="shared" si="207"/>
        <v>0</v>
      </c>
      <c r="BJ32" s="12">
        <f t="shared" si="208"/>
        <v>0</v>
      </c>
      <c r="BK32" s="12">
        <f t="shared" si="209"/>
        <v>0</v>
      </c>
      <c r="BM32" s="126">
        <f t="shared" si="210"/>
        <v>0</v>
      </c>
      <c r="BN32" s="126">
        <f t="shared" si="211"/>
        <v>0</v>
      </c>
      <c r="BO32" s="126">
        <f t="shared" si="212"/>
        <v>0</v>
      </c>
      <c r="BQ32" s="12">
        <f t="shared" si="213"/>
        <v>0</v>
      </c>
      <c r="BR32" s="12">
        <f t="shared" si="214"/>
        <v>0</v>
      </c>
      <c r="BS32" s="12">
        <f t="shared" si="215"/>
        <v>0</v>
      </c>
      <c r="BT32" s="12">
        <f t="shared" si="216"/>
        <v>0</v>
      </c>
      <c r="BU32" s="12">
        <f t="shared" si="217"/>
        <v>0</v>
      </c>
      <c r="BV32" s="12">
        <f t="shared" si="218"/>
        <v>0</v>
      </c>
      <c r="BW32" s="12">
        <f t="shared" si="219"/>
        <v>0</v>
      </c>
      <c r="BX32" s="12">
        <f t="shared" si="220"/>
        <v>0</v>
      </c>
      <c r="BY32" s="12">
        <f t="shared" si="221"/>
        <v>0</v>
      </c>
      <c r="BZ32" s="12">
        <f t="shared" si="222"/>
        <v>0</v>
      </c>
      <c r="CA32" s="12">
        <f t="shared" si="223"/>
        <v>0</v>
      </c>
      <c r="CB32" s="12">
        <f t="shared" si="224"/>
        <v>0</v>
      </c>
      <c r="CC32" s="12">
        <f t="shared" si="225"/>
        <v>0</v>
      </c>
      <c r="CD32" s="12">
        <f t="shared" si="226"/>
        <v>0</v>
      </c>
      <c r="CE32" s="12">
        <f t="shared" si="227"/>
        <v>0</v>
      </c>
      <c r="CF32" s="12">
        <f t="shared" si="228"/>
        <v>0</v>
      </c>
    </row>
    <row r="33" spans="1:84" s="12" customFormat="1" ht="60" customHeight="1">
      <c r="A33" s="414"/>
      <c r="B33" s="427"/>
      <c r="D33" s="389" t="s">
        <v>209</v>
      </c>
      <c r="E33" s="428"/>
      <c r="F33" s="409" t="s">
        <v>339</v>
      </c>
      <c r="G33" s="409" t="s">
        <v>165</v>
      </c>
      <c r="H33" s="409" t="s">
        <v>133</v>
      </c>
      <c r="I33" s="310">
        <v>1</v>
      </c>
      <c r="J33" s="310" t="s">
        <v>327</v>
      </c>
      <c r="K33" s="406">
        <v>172.51500000000001</v>
      </c>
      <c r="L33" s="202"/>
      <c r="M33" s="179"/>
      <c r="N33" s="313"/>
      <c r="O33" s="179"/>
      <c r="P33" s="313"/>
      <c r="Q33" s="179"/>
      <c r="R33" s="313"/>
      <c r="S33" s="179"/>
      <c r="T33" s="179"/>
      <c r="U33" s="313"/>
      <c r="V33" s="179"/>
      <c r="W33" s="313"/>
      <c r="X33" s="179"/>
      <c r="Y33" s="180"/>
      <c r="Z33" s="521" t="s">
        <v>260</v>
      </c>
      <c r="AA33" s="523">
        <f>K33*L33+K33*M33+K33*N33+K33*O33+K33*P33+K33*Q33+K33*S33+K33*U33+K33*V33+K33*W33+K33*X33+K33*Y33+K33*T33+K33*R33</f>
        <v>0</v>
      </c>
      <c r="AB33" s="310" t="str">
        <f t="shared" si="230"/>
        <v>No</v>
      </c>
      <c r="AC33" s="205" t="str">
        <f t="shared" si="186"/>
        <v>No</v>
      </c>
      <c r="AE33" s="204">
        <v>1</v>
      </c>
      <c r="AF33" s="205">
        <f>AE33*SUM(L33:Z33)</f>
        <v>0</v>
      </c>
      <c r="AH33" s="442">
        <v>1.7</v>
      </c>
      <c r="AI33" s="441">
        <f t="shared" si="187"/>
        <v>0</v>
      </c>
      <c r="AJ33" s="292">
        <f t="shared" si="188"/>
        <v>0</v>
      </c>
      <c r="AK33" s="292">
        <f t="shared" si="189"/>
        <v>0</v>
      </c>
      <c r="AL33" s="292">
        <f t="shared" si="190"/>
        <v>0</v>
      </c>
      <c r="AM33" s="292">
        <f t="shared" si="191"/>
        <v>0</v>
      </c>
      <c r="AN33" s="292">
        <f t="shared" si="192"/>
        <v>0</v>
      </c>
      <c r="AO33" s="292">
        <f t="shared" si="193"/>
        <v>0</v>
      </c>
      <c r="AP33" s="292">
        <f t="shared" si="194"/>
        <v>0</v>
      </c>
      <c r="AQ33" s="292">
        <f t="shared" si="195"/>
        <v>0</v>
      </c>
      <c r="AR33" s="292">
        <f t="shared" si="196"/>
        <v>0</v>
      </c>
      <c r="AS33" s="292">
        <f t="shared" si="197"/>
        <v>0</v>
      </c>
      <c r="AT33" s="292">
        <f t="shared" si="198"/>
        <v>0</v>
      </c>
      <c r="AU33" s="292">
        <f t="shared" si="199"/>
        <v>0</v>
      </c>
      <c r="AV33" s="292">
        <f t="shared" si="200"/>
        <v>0</v>
      </c>
      <c r="AW33" s="292">
        <f t="shared" si="201"/>
        <v>0</v>
      </c>
      <c r="AX33" s="292"/>
      <c r="AY33" s="457">
        <v>1</v>
      </c>
      <c r="AZ33" s="162">
        <v>5</v>
      </c>
      <c r="BA33" s="160"/>
      <c r="BB33" s="162"/>
      <c r="BD33" s="12">
        <f t="shared" si="202"/>
        <v>0</v>
      </c>
      <c r="BE33" s="12">
        <f t="shared" si="203"/>
        <v>0</v>
      </c>
      <c r="BF33" s="12">
        <f t="shared" si="204"/>
        <v>0</v>
      </c>
      <c r="BG33" s="12">
        <f t="shared" si="205"/>
        <v>0</v>
      </c>
      <c r="BH33" s="12">
        <f t="shared" si="206"/>
        <v>0</v>
      </c>
      <c r="BI33" s="12">
        <f t="shared" si="207"/>
        <v>0</v>
      </c>
      <c r="BJ33" s="12">
        <f t="shared" si="208"/>
        <v>0</v>
      </c>
      <c r="BK33" s="12">
        <f t="shared" si="209"/>
        <v>0</v>
      </c>
      <c r="BM33" s="126">
        <f t="shared" si="210"/>
        <v>0</v>
      </c>
      <c r="BN33" s="126">
        <f t="shared" si="211"/>
        <v>0</v>
      </c>
      <c r="BO33" s="126">
        <f t="shared" si="212"/>
        <v>0</v>
      </c>
      <c r="BQ33" s="12">
        <f t="shared" si="213"/>
        <v>0</v>
      </c>
      <c r="BR33" s="12">
        <f t="shared" si="214"/>
        <v>0</v>
      </c>
      <c r="BS33" s="12">
        <f t="shared" si="215"/>
        <v>0</v>
      </c>
      <c r="BT33" s="12">
        <f t="shared" si="216"/>
        <v>0</v>
      </c>
      <c r="BU33" s="12">
        <f t="shared" si="217"/>
        <v>0</v>
      </c>
      <c r="BV33" s="12">
        <f t="shared" si="218"/>
        <v>0</v>
      </c>
      <c r="BW33" s="12">
        <f t="shared" si="219"/>
        <v>0</v>
      </c>
      <c r="BX33" s="12">
        <f t="shared" si="220"/>
        <v>0</v>
      </c>
      <c r="BY33" s="12">
        <f t="shared" si="221"/>
        <v>0</v>
      </c>
      <c r="BZ33" s="12">
        <f t="shared" si="222"/>
        <v>0</v>
      </c>
      <c r="CA33" s="12">
        <f t="shared" si="223"/>
        <v>0</v>
      </c>
      <c r="CB33" s="12">
        <f t="shared" si="224"/>
        <v>0</v>
      </c>
      <c r="CC33" s="12">
        <f t="shared" si="225"/>
        <v>0</v>
      </c>
      <c r="CD33" s="12">
        <f t="shared" si="226"/>
        <v>0</v>
      </c>
      <c r="CE33" s="12">
        <f t="shared" si="227"/>
        <v>0</v>
      </c>
      <c r="CF33" s="12">
        <f t="shared" si="228"/>
        <v>0</v>
      </c>
    </row>
    <row r="34" spans="1:84" s="12" customFormat="1" ht="60" customHeight="1">
      <c r="A34" s="414"/>
      <c r="B34" s="424"/>
      <c r="D34" s="389" t="s">
        <v>210</v>
      </c>
      <c r="E34" s="346" t="s">
        <v>340</v>
      </c>
      <c r="F34" s="409" t="s">
        <v>339</v>
      </c>
      <c r="G34" s="409" t="s">
        <v>165</v>
      </c>
      <c r="H34" s="409" t="s">
        <v>133</v>
      </c>
      <c r="I34" s="310">
        <v>1</v>
      </c>
      <c r="J34" s="310" t="s">
        <v>327</v>
      </c>
      <c r="K34" s="406">
        <v>217.03500000000003</v>
      </c>
      <c r="L34" s="202"/>
      <c r="M34" s="179"/>
      <c r="N34" s="313"/>
      <c r="O34" s="179"/>
      <c r="P34" s="313"/>
      <c r="Q34" s="179"/>
      <c r="R34" s="313"/>
      <c r="S34" s="179"/>
      <c r="T34" s="179"/>
      <c r="U34" s="313"/>
      <c r="V34" s="179"/>
      <c r="W34" s="313"/>
      <c r="X34" s="179"/>
      <c r="Y34" s="180"/>
      <c r="Z34" s="202"/>
      <c r="AA34" s="523">
        <f>K34*L34+K34*M34+K34*N34+K34*O34+K34*P34+K34*Q34+K34*S34+K34*U34+K34*V34+K34*W34+K34*X34+K34*Y34+K34*T34+K34*Z34+K34*R34</f>
        <v>0</v>
      </c>
      <c r="AB34" s="310" t="str">
        <f t="shared" si="230"/>
        <v>No</v>
      </c>
      <c r="AC34" s="205" t="str">
        <f t="shared" si="186"/>
        <v>No</v>
      </c>
      <c r="AE34" s="204">
        <v>1</v>
      </c>
      <c r="AF34" s="205">
        <f t="shared" si="229"/>
        <v>0</v>
      </c>
      <c r="AH34" s="442">
        <v>1.7</v>
      </c>
      <c r="AI34" s="441">
        <f t="shared" si="187"/>
        <v>0</v>
      </c>
      <c r="AJ34" s="292">
        <f t="shared" si="188"/>
        <v>0</v>
      </c>
      <c r="AK34" s="292">
        <f t="shared" si="189"/>
        <v>0</v>
      </c>
      <c r="AL34" s="292">
        <f t="shared" si="190"/>
        <v>0</v>
      </c>
      <c r="AM34" s="292">
        <f t="shared" si="191"/>
        <v>0</v>
      </c>
      <c r="AN34" s="292">
        <f t="shared" si="192"/>
        <v>0</v>
      </c>
      <c r="AO34" s="292">
        <f t="shared" si="193"/>
        <v>0</v>
      </c>
      <c r="AP34" s="292">
        <f t="shared" si="194"/>
        <v>0</v>
      </c>
      <c r="AQ34" s="292">
        <f t="shared" si="195"/>
        <v>0</v>
      </c>
      <c r="AR34" s="292">
        <f t="shared" si="196"/>
        <v>0</v>
      </c>
      <c r="AS34" s="292">
        <f t="shared" si="197"/>
        <v>0</v>
      </c>
      <c r="AT34" s="292">
        <f t="shared" si="198"/>
        <v>0</v>
      </c>
      <c r="AU34" s="292">
        <f t="shared" si="199"/>
        <v>0</v>
      </c>
      <c r="AV34" s="292">
        <f t="shared" si="200"/>
        <v>0</v>
      </c>
      <c r="AW34" s="292">
        <f t="shared" si="201"/>
        <v>0</v>
      </c>
      <c r="AX34" s="292">
        <f>I34*Z34</f>
        <v>0</v>
      </c>
      <c r="AY34" s="457">
        <v>1</v>
      </c>
      <c r="AZ34" s="162">
        <v>5</v>
      </c>
      <c r="BA34" s="160"/>
      <c r="BB34" s="162"/>
      <c r="BD34" s="12">
        <f t="shared" si="202"/>
        <v>0</v>
      </c>
      <c r="BE34" s="12">
        <f t="shared" si="203"/>
        <v>0</v>
      </c>
      <c r="BF34" s="12">
        <f t="shared" si="204"/>
        <v>0</v>
      </c>
      <c r="BG34" s="12">
        <f t="shared" si="205"/>
        <v>0</v>
      </c>
      <c r="BH34" s="12">
        <f t="shared" si="206"/>
        <v>0</v>
      </c>
      <c r="BI34" s="12">
        <f t="shared" si="207"/>
        <v>0</v>
      </c>
      <c r="BJ34" s="12">
        <f t="shared" si="208"/>
        <v>0</v>
      </c>
      <c r="BK34" s="12">
        <f t="shared" si="209"/>
        <v>0</v>
      </c>
      <c r="BM34" s="126">
        <f t="shared" si="210"/>
        <v>0</v>
      </c>
      <c r="BN34" s="126">
        <f t="shared" si="211"/>
        <v>0</v>
      </c>
      <c r="BO34" s="126">
        <f t="shared" si="212"/>
        <v>0</v>
      </c>
      <c r="BQ34" s="12">
        <f t="shared" si="213"/>
        <v>0</v>
      </c>
      <c r="BR34" s="12">
        <f t="shared" si="214"/>
        <v>0</v>
      </c>
      <c r="BS34" s="12">
        <f t="shared" si="215"/>
        <v>0</v>
      </c>
      <c r="BT34" s="12">
        <f t="shared" si="216"/>
        <v>0</v>
      </c>
      <c r="BU34" s="12">
        <f t="shared" si="217"/>
        <v>0</v>
      </c>
      <c r="BV34" s="12">
        <f t="shared" si="218"/>
        <v>0</v>
      </c>
      <c r="BW34" s="12">
        <f t="shared" si="219"/>
        <v>0</v>
      </c>
      <c r="BX34" s="12">
        <f t="shared" si="220"/>
        <v>0</v>
      </c>
      <c r="BY34" s="12">
        <f t="shared" si="221"/>
        <v>0</v>
      </c>
      <c r="BZ34" s="12">
        <f t="shared" si="222"/>
        <v>0</v>
      </c>
      <c r="CA34" s="12">
        <f t="shared" si="223"/>
        <v>0</v>
      </c>
      <c r="CB34" s="12">
        <f t="shared" si="224"/>
        <v>0</v>
      </c>
      <c r="CC34" s="12">
        <f t="shared" si="225"/>
        <v>0</v>
      </c>
      <c r="CD34" s="12">
        <f t="shared" si="226"/>
        <v>0</v>
      </c>
      <c r="CE34" s="12">
        <f t="shared" si="227"/>
        <v>0</v>
      </c>
      <c r="CF34" s="12">
        <f t="shared" si="228"/>
        <v>0</v>
      </c>
    </row>
    <row r="35" spans="1:84" s="126" customFormat="1" ht="60" customHeight="1">
      <c r="A35" s="414"/>
      <c r="B35" s="425"/>
      <c r="C35" s="12"/>
      <c r="D35" s="229" t="s">
        <v>211</v>
      </c>
      <c r="E35" s="348"/>
      <c r="F35" s="410" t="s">
        <v>168</v>
      </c>
      <c r="G35" s="410" t="s">
        <v>165</v>
      </c>
      <c r="H35" s="410" t="s">
        <v>134</v>
      </c>
      <c r="I35" s="126">
        <v>1</v>
      </c>
      <c r="J35" s="126" t="s">
        <v>327</v>
      </c>
      <c r="K35" s="426">
        <v>161.38500000000002</v>
      </c>
      <c r="L35" s="206"/>
      <c r="M35" s="177"/>
      <c r="N35" s="304"/>
      <c r="O35" s="177"/>
      <c r="P35" s="304"/>
      <c r="Q35" s="177"/>
      <c r="R35" s="304"/>
      <c r="S35" s="177"/>
      <c r="T35" s="177"/>
      <c r="U35" s="304"/>
      <c r="V35" s="177"/>
      <c r="W35" s="304"/>
      <c r="X35" s="177"/>
      <c r="Y35" s="178"/>
      <c r="Z35" s="520" t="s">
        <v>260</v>
      </c>
      <c r="AA35" s="522">
        <f>K35*L35+K35*M35+K35*N35+K35*O35+K35*P35+K35*Q35+K35*S35+K35*U35+K35*V35+K35*W35+K35*X35+K35*Y35+K35*T35+K35*R35</f>
        <v>0</v>
      </c>
      <c r="AB35" s="126" t="str">
        <f t="shared" si="230"/>
        <v>No</v>
      </c>
      <c r="AC35" s="306" t="str">
        <f t="shared" si="186"/>
        <v>No</v>
      </c>
      <c r="AD35" s="12"/>
      <c r="AE35" s="204">
        <v>1</v>
      </c>
      <c r="AF35" s="205">
        <f t="shared" si="229"/>
        <v>0</v>
      </c>
      <c r="AH35" s="442">
        <v>2</v>
      </c>
      <c r="AI35" s="441">
        <f t="shared" si="187"/>
        <v>0</v>
      </c>
      <c r="AJ35" s="292">
        <f t="shared" si="188"/>
        <v>0</v>
      </c>
      <c r="AK35" s="292">
        <f t="shared" si="189"/>
        <v>0</v>
      </c>
      <c r="AL35" s="292">
        <f t="shared" si="190"/>
        <v>0</v>
      </c>
      <c r="AM35" s="292">
        <f t="shared" si="191"/>
        <v>0</v>
      </c>
      <c r="AN35" s="292">
        <f t="shared" si="192"/>
        <v>0</v>
      </c>
      <c r="AO35" s="292">
        <f t="shared" si="193"/>
        <v>0</v>
      </c>
      <c r="AP35" s="292">
        <f t="shared" si="194"/>
        <v>0</v>
      </c>
      <c r="AQ35" s="292">
        <f t="shared" si="195"/>
        <v>0</v>
      </c>
      <c r="AR35" s="292">
        <f t="shared" si="196"/>
        <v>0</v>
      </c>
      <c r="AS35" s="292">
        <f t="shared" si="197"/>
        <v>0</v>
      </c>
      <c r="AT35" s="292">
        <f t="shared" si="198"/>
        <v>0</v>
      </c>
      <c r="AU35" s="292">
        <f t="shared" si="199"/>
        <v>0</v>
      </c>
      <c r="AV35" s="292">
        <f t="shared" si="200"/>
        <v>0</v>
      </c>
      <c r="AW35" s="292">
        <f t="shared" si="201"/>
        <v>0</v>
      </c>
      <c r="AX35" s="292"/>
      <c r="AY35" s="457">
        <v>1</v>
      </c>
      <c r="AZ35" s="162">
        <v>5</v>
      </c>
      <c r="BA35" s="160"/>
      <c r="BB35" s="162"/>
      <c r="BD35" s="12">
        <f t="shared" si="202"/>
        <v>0</v>
      </c>
      <c r="BE35" s="12">
        <f t="shared" si="203"/>
        <v>0</v>
      </c>
      <c r="BF35" s="12">
        <f t="shared" si="204"/>
        <v>0</v>
      </c>
      <c r="BG35" s="12">
        <f t="shared" si="205"/>
        <v>0</v>
      </c>
      <c r="BH35" s="12">
        <f t="shared" si="206"/>
        <v>0</v>
      </c>
      <c r="BI35" s="12">
        <f t="shared" si="207"/>
        <v>0</v>
      </c>
      <c r="BJ35" s="12">
        <f t="shared" si="208"/>
        <v>0</v>
      </c>
      <c r="BK35" s="12">
        <f t="shared" si="209"/>
        <v>0</v>
      </c>
      <c r="BL35" s="12"/>
      <c r="BM35" s="126">
        <f t="shared" si="210"/>
        <v>0</v>
      </c>
      <c r="BN35" s="126">
        <f t="shared" si="211"/>
        <v>0</v>
      </c>
      <c r="BO35" s="126">
        <f t="shared" si="212"/>
        <v>0</v>
      </c>
      <c r="BP35" s="12"/>
      <c r="BQ35" s="12">
        <f t="shared" si="213"/>
        <v>0</v>
      </c>
      <c r="BR35" s="12">
        <f t="shared" si="214"/>
        <v>0</v>
      </c>
      <c r="BS35" s="12">
        <f t="shared" si="215"/>
        <v>0</v>
      </c>
      <c r="BT35" s="12">
        <f t="shared" si="216"/>
        <v>0</v>
      </c>
      <c r="BU35" s="12">
        <f t="shared" si="217"/>
        <v>0</v>
      </c>
      <c r="BV35" s="12">
        <f t="shared" si="218"/>
        <v>0</v>
      </c>
      <c r="BW35" s="12">
        <f t="shared" si="219"/>
        <v>0</v>
      </c>
      <c r="BX35" s="12">
        <f t="shared" si="220"/>
        <v>0</v>
      </c>
      <c r="BY35" s="12">
        <f t="shared" si="221"/>
        <v>0</v>
      </c>
      <c r="BZ35" s="12">
        <f t="shared" si="222"/>
        <v>0</v>
      </c>
      <c r="CA35" s="12">
        <f t="shared" si="223"/>
        <v>0</v>
      </c>
      <c r="CB35" s="12">
        <f t="shared" si="224"/>
        <v>0</v>
      </c>
      <c r="CC35" s="12">
        <f t="shared" si="225"/>
        <v>0</v>
      </c>
      <c r="CD35" s="12">
        <f t="shared" si="226"/>
        <v>0</v>
      </c>
      <c r="CE35" s="12">
        <f t="shared" si="227"/>
        <v>0</v>
      </c>
      <c r="CF35" s="12">
        <f t="shared" si="228"/>
        <v>0</v>
      </c>
    </row>
    <row r="36" spans="1:84" s="126" customFormat="1" ht="60" customHeight="1">
      <c r="A36" s="414"/>
      <c r="B36" s="425"/>
      <c r="C36" s="12"/>
      <c r="D36" s="229" t="s">
        <v>212</v>
      </c>
      <c r="E36" s="289" t="s">
        <v>340</v>
      </c>
      <c r="F36" s="410" t="s">
        <v>168</v>
      </c>
      <c r="G36" s="410" t="s">
        <v>165</v>
      </c>
      <c r="H36" s="410" t="s">
        <v>134</v>
      </c>
      <c r="I36" s="126">
        <v>1</v>
      </c>
      <c r="J36" s="126" t="s">
        <v>327</v>
      </c>
      <c r="K36" s="426">
        <v>200.34000000000003</v>
      </c>
      <c r="L36" s="206"/>
      <c r="M36" s="177"/>
      <c r="N36" s="304"/>
      <c r="O36" s="177"/>
      <c r="P36" s="304"/>
      <c r="Q36" s="177"/>
      <c r="R36" s="304"/>
      <c r="S36" s="177"/>
      <c r="T36" s="177"/>
      <c r="U36" s="304"/>
      <c r="V36" s="177"/>
      <c r="W36" s="304"/>
      <c r="X36" s="177"/>
      <c r="Y36" s="178"/>
      <c r="Z36" s="206"/>
      <c r="AA36" s="522">
        <f>K36*L36+K36*M36+K36*N36+K36*O36+K36*P36+K36*Q36+K36*S36+K36*U36+K36*V36+K36*W36+K36*X36+K36*Y36+K36*T36+K36*Z36+K36*R36</f>
        <v>0</v>
      </c>
      <c r="AB36" s="126" t="str">
        <f t="shared" si="230"/>
        <v>No</v>
      </c>
      <c r="AC36" s="306" t="str">
        <f t="shared" si="186"/>
        <v>No</v>
      </c>
      <c r="AD36" s="12"/>
      <c r="AE36" s="204">
        <v>1</v>
      </c>
      <c r="AF36" s="205">
        <f t="shared" si="229"/>
        <v>0</v>
      </c>
      <c r="AH36" s="442">
        <v>2</v>
      </c>
      <c r="AI36" s="441">
        <f t="shared" si="187"/>
        <v>0</v>
      </c>
      <c r="AJ36" s="292">
        <f t="shared" si="188"/>
        <v>0</v>
      </c>
      <c r="AK36" s="292">
        <f t="shared" si="189"/>
        <v>0</v>
      </c>
      <c r="AL36" s="292">
        <f t="shared" si="190"/>
        <v>0</v>
      </c>
      <c r="AM36" s="292">
        <f t="shared" si="191"/>
        <v>0</v>
      </c>
      <c r="AN36" s="292">
        <f t="shared" si="192"/>
        <v>0</v>
      </c>
      <c r="AO36" s="292">
        <f t="shared" si="193"/>
        <v>0</v>
      </c>
      <c r="AP36" s="292">
        <f t="shared" si="194"/>
        <v>0</v>
      </c>
      <c r="AQ36" s="292">
        <f t="shared" si="195"/>
        <v>0</v>
      </c>
      <c r="AR36" s="292">
        <f t="shared" si="196"/>
        <v>0</v>
      </c>
      <c r="AS36" s="292">
        <f t="shared" si="197"/>
        <v>0</v>
      </c>
      <c r="AT36" s="292">
        <f t="shared" si="198"/>
        <v>0</v>
      </c>
      <c r="AU36" s="292">
        <f t="shared" si="199"/>
        <v>0</v>
      </c>
      <c r="AV36" s="292">
        <f t="shared" si="200"/>
        <v>0</v>
      </c>
      <c r="AW36" s="292">
        <f t="shared" si="201"/>
        <v>0</v>
      </c>
      <c r="AX36" s="292">
        <f>I36*Z36</f>
        <v>0</v>
      </c>
      <c r="AY36" s="457">
        <v>1</v>
      </c>
      <c r="AZ36" s="162">
        <v>5</v>
      </c>
      <c r="BA36" s="160"/>
      <c r="BB36" s="162"/>
      <c r="BD36" s="12">
        <f t="shared" si="202"/>
        <v>0</v>
      </c>
      <c r="BE36" s="12">
        <f t="shared" si="203"/>
        <v>0</v>
      </c>
      <c r="BF36" s="12">
        <f t="shared" si="204"/>
        <v>0</v>
      </c>
      <c r="BG36" s="12">
        <f t="shared" si="205"/>
        <v>0</v>
      </c>
      <c r="BH36" s="12">
        <f t="shared" si="206"/>
        <v>0</v>
      </c>
      <c r="BI36" s="12">
        <f t="shared" si="207"/>
        <v>0</v>
      </c>
      <c r="BJ36" s="12">
        <f t="shared" si="208"/>
        <v>0</v>
      </c>
      <c r="BK36" s="12">
        <f t="shared" si="209"/>
        <v>0</v>
      </c>
      <c r="BL36" s="12"/>
      <c r="BM36" s="126">
        <f t="shared" si="210"/>
        <v>0</v>
      </c>
      <c r="BN36" s="126">
        <f t="shared" si="211"/>
        <v>0</v>
      </c>
      <c r="BO36" s="126">
        <f t="shared" si="212"/>
        <v>0</v>
      </c>
      <c r="BP36" s="12"/>
      <c r="BQ36" s="12">
        <f t="shared" si="213"/>
        <v>0</v>
      </c>
      <c r="BR36" s="12">
        <f t="shared" si="214"/>
        <v>0</v>
      </c>
      <c r="BS36" s="12">
        <f t="shared" si="215"/>
        <v>0</v>
      </c>
      <c r="BT36" s="12">
        <f t="shared" si="216"/>
        <v>0</v>
      </c>
      <c r="BU36" s="12">
        <f t="shared" si="217"/>
        <v>0</v>
      </c>
      <c r="BV36" s="12">
        <f t="shared" si="218"/>
        <v>0</v>
      </c>
      <c r="BW36" s="12">
        <f t="shared" si="219"/>
        <v>0</v>
      </c>
      <c r="BX36" s="12">
        <f t="shared" si="220"/>
        <v>0</v>
      </c>
      <c r="BY36" s="12">
        <f t="shared" si="221"/>
        <v>0</v>
      </c>
      <c r="BZ36" s="12">
        <f t="shared" si="222"/>
        <v>0</v>
      </c>
      <c r="CA36" s="12">
        <f t="shared" si="223"/>
        <v>0</v>
      </c>
      <c r="CB36" s="12">
        <f t="shared" si="224"/>
        <v>0</v>
      </c>
      <c r="CC36" s="12">
        <f t="shared" si="225"/>
        <v>0</v>
      </c>
      <c r="CD36" s="12">
        <f t="shared" si="226"/>
        <v>0</v>
      </c>
      <c r="CE36" s="12">
        <f t="shared" si="227"/>
        <v>0</v>
      </c>
      <c r="CF36" s="12">
        <f t="shared" si="228"/>
        <v>0</v>
      </c>
    </row>
    <row r="37" spans="1:84" s="12" customFormat="1" ht="60" customHeight="1">
      <c r="A37" s="414"/>
      <c r="B37" s="427"/>
      <c r="D37" s="389" t="s">
        <v>213</v>
      </c>
      <c r="E37" s="428"/>
      <c r="F37" s="409" t="s">
        <v>167</v>
      </c>
      <c r="G37" s="409" t="s">
        <v>65</v>
      </c>
      <c r="H37" s="409" t="s">
        <v>135</v>
      </c>
      <c r="I37" s="310">
        <v>1</v>
      </c>
      <c r="J37" s="310" t="s">
        <v>327</v>
      </c>
      <c r="K37" s="406">
        <v>189.21000000000004</v>
      </c>
      <c r="L37" s="202"/>
      <c r="M37" s="179"/>
      <c r="N37" s="313"/>
      <c r="O37" s="179"/>
      <c r="P37" s="313"/>
      <c r="Q37" s="179"/>
      <c r="R37" s="313"/>
      <c r="S37" s="179"/>
      <c r="T37" s="179"/>
      <c r="U37" s="313"/>
      <c r="V37" s="179"/>
      <c r="W37" s="313"/>
      <c r="X37" s="179"/>
      <c r="Y37" s="180"/>
      <c r="Z37" s="521" t="s">
        <v>260</v>
      </c>
      <c r="AA37" s="523">
        <f>K37*L37+K37*M37+K37*N37+K37*O37+K37*P37+K37*Q37+K37*S37+K37*U37+K37*V37+K37*W37+K37*X37+K37*Y37+K37*T37+K37*R37</f>
        <v>0</v>
      </c>
      <c r="AB37" s="310" t="str">
        <f t="shared" si="230"/>
        <v>No</v>
      </c>
      <c r="AC37" s="205" t="str">
        <f t="shared" si="186"/>
        <v>No</v>
      </c>
      <c r="AE37" s="204">
        <v>1</v>
      </c>
      <c r="AF37" s="205">
        <f t="shared" si="229"/>
        <v>0</v>
      </c>
      <c r="AH37" s="442">
        <v>2.7</v>
      </c>
      <c r="AI37" s="441">
        <f t="shared" si="187"/>
        <v>0</v>
      </c>
      <c r="AJ37" s="292">
        <f t="shared" si="188"/>
        <v>0</v>
      </c>
      <c r="AK37" s="292">
        <f t="shared" si="189"/>
        <v>0</v>
      </c>
      <c r="AL37" s="292">
        <f t="shared" si="190"/>
        <v>0</v>
      </c>
      <c r="AM37" s="292">
        <f t="shared" si="191"/>
        <v>0</v>
      </c>
      <c r="AN37" s="292">
        <f t="shared" si="192"/>
        <v>0</v>
      </c>
      <c r="AO37" s="292">
        <f t="shared" si="193"/>
        <v>0</v>
      </c>
      <c r="AP37" s="292">
        <f t="shared" si="194"/>
        <v>0</v>
      </c>
      <c r="AQ37" s="292">
        <f t="shared" si="195"/>
        <v>0</v>
      </c>
      <c r="AR37" s="292">
        <f t="shared" si="196"/>
        <v>0</v>
      </c>
      <c r="AS37" s="292">
        <f t="shared" si="197"/>
        <v>0</v>
      </c>
      <c r="AT37" s="292">
        <f t="shared" si="198"/>
        <v>0</v>
      </c>
      <c r="AU37" s="292">
        <f t="shared" si="199"/>
        <v>0</v>
      </c>
      <c r="AV37" s="292">
        <f t="shared" si="200"/>
        <v>0</v>
      </c>
      <c r="AW37" s="292">
        <f t="shared" si="201"/>
        <v>0</v>
      </c>
      <c r="AX37" s="292"/>
      <c r="AY37" s="457">
        <v>1</v>
      </c>
      <c r="AZ37" s="162">
        <v>5</v>
      </c>
      <c r="BA37" s="160"/>
      <c r="BB37" s="162"/>
      <c r="BD37" s="12">
        <f t="shared" si="202"/>
        <v>0</v>
      </c>
      <c r="BE37" s="12">
        <f t="shared" si="203"/>
        <v>0</v>
      </c>
      <c r="BF37" s="12">
        <f t="shared" si="204"/>
        <v>0</v>
      </c>
      <c r="BG37" s="12">
        <f t="shared" si="205"/>
        <v>0</v>
      </c>
      <c r="BH37" s="12">
        <f t="shared" si="206"/>
        <v>0</v>
      </c>
      <c r="BI37" s="12">
        <f t="shared" si="207"/>
        <v>0</v>
      </c>
      <c r="BJ37" s="12">
        <f t="shared" si="208"/>
        <v>0</v>
      </c>
      <c r="BK37" s="12">
        <f t="shared" si="209"/>
        <v>0</v>
      </c>
      <c r="BM37" s="126">
        <f t="shared" si="210"/>
        <v>0</v>
      </c>
      <c r="BN37" s="126">
        <f t="shared" si="211"/>
        <v>0</v>
      </c>
      <c r="BO37" s="126">
        <f t="shared" si="212"/>
        <v>0</v>
      </c>
      <c r="BQ37" s="12">
        <f t="shared" si="213"/>
        <v>0</v>
      </c>
      <c r="BR37" s="12">
        <f t="shared" si="214"/>
        <v>0</v>
      </c>
      <c r="BS37" s="12">
        <f t="shared" si="215"/>
        <v>0</v>
      </c>
      <c r="BT37" s="12">
        <f t="shared" si="216"/>
        <v>0</v>
      </c>
      <c r="BU37" s="12">
        <f t="shared" si="217"/>
        <v>0</v>
      </c>
      <c r="BV37" s="12">
        <f t="shared" si="218"/>
        <v>0</v>
      </c>
      <c r="BW37" s="12">
        <f t="shared" si="219"/>
        <v>0</v>
      </c>
      <c r="BX37" s="12">
        <f t="shared" si="220"/>
        <v>0</v>
      </c>
      <c r="BY37" s="12">
        <f t="shared" si="221"/>
        <v>0</v>
      </c>
      <c r="BZ37" s="12">
        <f t="shared" si="222"/>
        <v>0</v>
      </c>
      <c r="CA37" s="12">
        <f t="shared" si="223"/>
        <v>0</v>
      </c>
      <c r="CB37" s="12">
        <f t="shared" si="224"/>
        <v>0</v>
      </c>
      <c r="CC37" s="12">
        <f t="shared" si="225"/>
        <v>0</v>
      </c>
      <c r="CD37" s="12">
        <f t="shared" si="226"/>
        <v>0</v>
      </c>
      <c r="CE37" s="12">
        <f t="shared" si="227"/>
        <v>0</v>
      </c>
      <c r="CF37" s="12">
        <f t="shared" si="228"/>
        <v>0</v>
      </c>
    </row>
    <row r="38" spans="1:84" s="12" customFormat="1" ht="60" customHeight="1">
      <c r="A38" s="414"/>
      <c r="B38" s="424"/>
      <c r="D38" s="389" t="s">
        <v>214</v>
      </c>
      <c r="E38" s="346" t="s">
        <v>340</v>
      </c>
      <c r="F38" s="409" t="s">
        <v>167</v>
      </c>
      <c r="G38" s="409" t="s">
        <v>65</v>
      </c>
      <c r="H38" s="409" t="s">
        <v>135</v>
      </c>
      <c r="I38" s="310">
        <v>1</v>
      </c>
      <c r="J38" s="310" t="s">
        <v>327</v>
      </c>
      <c r="K38" s="406">
        <v>244.86000000000004</v>
      </c>
      <c r="L38" s="202"/>
      <c r="M38" s="179"/>
      <c r="N38" s="313"/>
      <c r="O38" s="179"/>
      <c r="P38" s="313"/>
      <c r="Q38" s="179"/>
      <c r="R38" s="313"/>
      <c r="S38" s="179"/>
      <c r="T38" s="179"/>
      <c r="U38" s="313"/>
      <c r="V38" s="179"/>
      <c r="W38" s="313"/>
      <c r="X38" s="179"/>
      <c r="Y38" s="180"/>
      <c r="Z38" s="202"/>
      <c r="AA38" s="523">
        <f>K38*L38+K38*M38+K38*N38+K38*O38+K38*P38+K38*Q38+K38*S38+K38*U38+K38*V38+K38*W38+K38*X38+K38*Y38+K38*T38+K38*Z38+K38*R38</f>
        <v>0</v>
      </c>
      <c r="AB38" s="310" t="str">
        <f t="shared" si="230"/>
        <v>No</v>
      </c>
      <c r="AC38" s="205" t="str">
        <f t="shared" si="186"/>
        <v>No</v>
      </c>
      <c r="AE38" s="204">
        <v>1</v>
      </c>
      <c r="AF38" s="205">
        <f t="shared" si="229"/>
        <v>0</v>
      </c>
      <c r="AH38" s="442">
        <v>2.7</v>
      </c>
      <c r="AI38" s="441">
        <f t="shared" si="187"/>
        <v>0</v>
      </c>
      <c r="AJ38" s="292">
        <f t="shared" si="188"/>
        <v>0</v>
      </c>
      <c r="AK38" s="292">
        <f t="shared" si="189"/>
        <v>0</v>
      </c>
      <c r="AL38" s="292">
        <f t="shared" si="190"/>
        <v>0</v>
      </c>
      <c r="AM38" s="292">
        <f t="shared" si="191"/>
        <v>0</v>
      </c>
      <c r="AN38" s="292">
        <f t="shared" si="192"/>
        <v>0</v>
      </c>
      <c r="AO38" s="292">
        <f t="shared" si="193"/>
        <v>0</v>
      </c>
      <c r="AP38" s="292">
        <f t="shared" si="194"/>
        <v>0</v>
      </c>
      <c r="AQ38" s="292">
        <f t="shared" si="195"/>
        <v>0</v>
      </c>
      <c r="AR38" s="292">
        <f t="shared" si="196"/>
        <v>0</v>
      </c>
      <c r="AS38" s="292">
        <f t="shared" si="197"/>
        <v>0</v>
      </c>
      <c r="AT38" s="292">
        <f t="shared" si="198"/>
        <v>0</v>
      </c>
      <c r="AU38" s="292">
        <f t="shared" si="199"/>
        <v>0</v>
      </c>
      <c r="AV38" s="292">
        <f t="shared" si="200"/>
        <v>0</v>
      </c>
      <c r="AW38" s="292">
        <f t="shared" si="201"/>
        <v>0</v>
      </c>
      <c r="AX38" s="292">
        <f>I38*Z38</f>
        <v>0</v>
      </c>
      <c r="AY38" s="457">
        <v>1</v>
      </c>
      <c r="AZ38" s="162">
        <v>5</v>
      </c>
      <c r="BA38" s="160"/>
      <c r="BB38" s="162"/>
      <c r="BD38" s="12">
        <f t="shared" si="202"/>
        <v>0</v>
      </c>
      <c r="BE38" s="12">
        <f t="shared" si="203"/>
        <v>0</v>
      </c>
      <c r="BF38" s="12">
        <f t="shared" si="204"/>
        <v>0</v>
      </c>
      <c r="BG38" s="12">
        <f t="shared" si="205"/>
        <v>0</v>
      </c>
      <c r="BH38" s="12">
        <f t="shared" si="206"/>
        <v>0</v>
      </c>
      <c r="BI38" s="12">
        <f t="shared" si="207"/>
        <v>0</v>
      </c>
      <c r="BJ38" s="12">
        <f t="shared" si="208"/>
        <v>0</v>
      </c>
      <c r="BK38" s="12">
        <f t="shared" si="209"/>
        <v>0</v>
      </c>
      <c r="BM38" s="126">
        <f t="shared" si="210"/>
        <v>0</v>
      </c>
      <c r="BN38" s="126">
        <f t="shared" si="211"/>
        <v>0</v>
      </c>
      <c r="BO38" s="126">
        <f t="shared" si="212"/>
        <v>0</v>
      </c>
      <c r="BQ38" s="12">
        <f t="shared" si="213"/>
        <v>0</v>
      </c>
      <c r="BR38" s="12">
        <f t="shared" si="214"/>
        <v>0</v>
      </c>
      <c r="BS38" s="12">
        <f t="shared" si="215"/>
        <v>0</v>
      </c>
      <c r="BT38" s="12">
        <f t="shared" si="216"/>
        <v>0</v>
      </c>
      <c r="BU38" s="12">
        <f t="shared" si="217"/>
        <v>0</v>
      </c>
      <c r="BV38" s="12">
        <f t="shared" si="218"/>
        <v>0</v>
      </c>
      <c r="BW38" s="12">
        <f t="shared" si="219"/>
        <v>0</v>
      </c>
      <c r="BX38" s="12">
        <f t="shared" si="220"/>
        <v>0</v>
      </c>
      <c r="BY38" s="12">
        <f t="shared" si="221"/>
        <v>0</v>
      </c>
      <c r="BZ38" s="12">
        <f t="shared" si="222"/>
        <v>0</v>
      </c>
      <c r="CA38" s="12">
        <f t="shared" si="223"/>
        <v>0</v>
      </c>
      <c r="CB38" s="12">
        <f t="shared" si="224"/>
        <v>0</v>
      </c>
      <c r="CC38" s="12">
        <f t="shared" si="225"/>
        <v>0</v>
      </c>
      <c r="CD38" s="12">
        <f t="shared" si="226"/>
        <v>0</v>
      </c>
      <c r="CE38" s="12">
        <f t="shared" si="227"/>
        <v>0</v>
      </c>
      <c r="CF38" s="12">
        <f t="shared" si="228"/>
        <v>0</v>
      </c>
    </row>
    <row r="39" spans="1:84" s="126" customFormat="1" ht="60" customHeight="1">
      <c r="A39" s="414"/>
      <c r="B39" s="425"/>
      <c r="C39" s="12"/>
      <c r="D39" s="229" t="s">
        <v>215</v>
      </c>
      <c r="E39" s="348"/>
      <c r="F39" s="410" t="s">
        <v>168</v>
      </c>
      <c r="G39" s="410" t="s">
        <v>65</v>
      </c>
      <c r="H39" s="410" t="s">
        <v>136</v>
      </c>
      <c r="I39" s="126">
        <v>1</v>
      </c>
      <c r="J39" s="126" t="s">
        <v>327</v>
      </c>
      <c r="K39" s="426">
        <v>217.03500000000003</v>
      </c>
      <c r="L39" s="206"/>
      <c r="M39" s="177"/>
      <c r="N39" s="304"/>
      <c r="O39" s="177"/>
      <c r="P39" s="304"/>
      <c r="Q39" s="177"/>
      <c r="R39" s="304"/>
      <c r="S39" s="177"/>
      <c r="T39" s="177"/>
      <c r="U39" s="304"/>
      <c r="V39" s="177"/>
      <c r="W39" s="304"/>
      <c r="X39" s="177"/>
      <c r="Y39" s="178"/>
      <c r="Z39" s="520" t="s">
        <v>260</v>
      </c>
      <c r="AA39" s="522">
        <f>K39*L39+K39*M39+K39*N39+K39*O39+K39*P39+K39*Q39+K39*S39+K39*U39+K39*V39+K39*W39+K39*X39+K39*Y39+K39*T39+K39*R39</f>
        <v>0</v>
      </c>
      <c r="AB39" s="126" t="str">
        <f t="shared" si="230"/>
        <v>No</v>
      </c>
      <c r="AC39" s="306" t="str">
        <f t="shared" si="186"/>
        <v>No</v>
      </c>
      <c r="AD39" s="12"/>
      <c r="AE39" s="204">
        <v>1</v>
      </c>
      <c r="AF39" s="205">
        <f t="shared" si="229"/>
        <v>0</v>
      </c>
      <c r="AH39" s="442">
        <v>3.85</v>
      </c>
      <c r="AI39" s="441">
        <f t="shared" si="187"/>
        <v>0</v>
      </c>
      <c r="AJ39" s="292">
        <f t="shared" si="188"/>
        <v>0</v>
      </c>
      <c r="AK39" s="292">
        <f t="shared" si="189"/>
        <v>0</v>
      </c>
      <c r="AL39" s="292">
        <f t="shared" si="190"/>
        <v>0</v>
      </c>
      <c r="AM39" s="292">
        <f t="shared" si="191"/>
        <v>0</v>
      </c>
      <c r="AN39" s="292">
        <f t="shared" si="192"/>
        <v>0</v>
      </c>
      <c r="AO39" s="292">
        <f t="shared" si="193"/>
        <v>0</v>
      </c>
      <c r="AP39" s="292">
        <f t="shared" si="194"/>
        <v>0</v>
      </c>
      <c r="AQ39" s="292">
        <f t="shared" si="195"/>
        <v>0</v>
      </c>
      <c r="AR39" s="292">
        <f t="shared" si="196"/>
        <v>0</v>
      </c>
      <c r="AS39" s="292">
        <f t="shared" si="197"/>
        <v>0</v>
      </c>
      <c r="AT39" s="292">
        <f t="shared" si="198"/>
        <v>0</v>
      </c>
      <c r="AU39" s="292">
        <f t="shared" si="199"/>
        <v>0</v>
      </c>
      <c r="AV39" s="292">
        <f t="shared" si="200"/>
        <v>0</v>
      </c>
      <c r="AW39" s="292">
        <f t="shared" si="201"/>
        <v>0</v>
      </c>
      <c r="AX39" s="292"/>
      <c r="AY39" s="457">
        <v>1</v>
      </c>
      <c r="AZ39" s="162">
        <v>6</v>
      </c>
      <c r="BA39" s="160"/>
      <c r="BB39" s="162"/>
      <c r="BD39" s="12">
        <f t="shared" si="202"/>
        <v>0</v>
      </c>
      <c r="BE39" s="12">
        <f t="shared" si="203"/>
        <v>0</v>
      </c>
      <c r="BF39" s="12">
        <f t="shared" si="204"/>
        <v>0</v>
      </c>
      <c r="BG39" s="12">
        <f t="shared" si="205"/>
        <v>0</v>
      </c>
      <c r="BH39" s="12">
        <f t="shared" si="206"/>
        <v>0</v>
      </c>
      <c r="BI39" s="12">
        <f t="shared" si="207"/>
        <v>0</v>
      </c>
      <c r="BJ39" s="12">
        <f t="shared" si="208"/>
        <v>0</v>
      </c>
      <c r="BK39" s="12">
        <f t="shared" si="209"/>
        <v>0</v>
      </c>
      <c r="BL39" s="12"/>
      <c r="BM39" s="126">
        <f t="shared" si="210"/>
        <v>0</v>
      </c>
      <c r="BN39" s="126">
        <f t="shared" si="211"/>
        <v>0</v>
      </c>
      <c r="BO39" s="126">
        <f t="shared" si="212"/>
        <v>0</v>
      </c>
      <c r="BP39" s="12"/>
      <c r="BQ39" s="12">
        <f t="shared" si="213"/>
        <v>0</v>
      </c>
      <c r="BR39" s="12">
        <f t="shared" si="214"/>
        <v>0</v>
      </c>
      <c r="BS39" s="12">
        <f t="shared" si="215"/>
        <v>0</v>
      </c>
      <c r="BT39" s="12">
        <f t="shared" si="216"/>
        <v>0</v>
      </c>
      <c r="BU39" s="12">
        <f t="shared" si="217"/>
        <v>0</v>
      </c>
      <c r="BV39" s="12">
        <f t="shared" si="218"/>
        <v>0</v>
      </c>
      <c r="BW39" s="12">
        <f t="shared" si="219"/>
        <v>0</v>
      </c>
      <c r="BX39" s="12">
        <f t="shared" si="220"/>
        <v>0</v>
      </c>
      <c r="BY39" s="12">
        <f t="shared" si="221"/>
        <v>0</v>
      </c>
      <c r="BZ39" s="12">
        <f t="shared" si="222"/>
        <v>0</v>
      </c>
      <c r="CA39" s="12">
        <f t="shared" si="223"/>
        <v>0</v>
      </c>
      <c r="CB39" s="12">
        <f t="shared" si="224"/>
        <v>0</v>
      </c>
      <c r="CC39" s="12">
        <f t="shared" si="225"/>
        <v>0</v>
      </c>
      <c r="CD39" s="12">
        <f t="shared" si="226"/>
        <v>0</v>
      </c>
      <c r="CE39" s="12">
        <f t="shared" si="227"/>
        <v>0</v>
      </c>
      <c r="CF39" s="12">
        <f t="shared" si="228"/>
        <v>0</v>
      </c>
    </row>
    <row r="40" spans="1:84" s="12" customFormat="1" ht="60" customHeight="1">
      <c r="A40" s="414"/>
      <c r="B40" s="425"/>
      <c r="D40" s="229" t="s">
        <v>216</v>
      </c>
      <c r="E40" s="289" t="s">
        <v>340</v>
      </c>
      <c r="F40" s="410" t="s">
        <v>168</v>
      </c>
      <c r="G40" s="410" t="s">
        <v>65</v>
      </c>
      <c r="H40" s="410" t="s">
        <v>136</v>
      </c>
      <c r="I40" s="126">
        <v>1</v>
      </c>
      <c r="J40" s="126" t="s">
        <v>327</v>
      </c>
      <c r="K40" s="426">
        <v>267.12</v>
      </c>
      <c r="L40" s="177"/>
      <c r="M40" s="177"/>
      <c r="N40" s="177"/>
      <c r="O40" s="177"/>
      <c r="P40" s="177"/>
      <c r="Q40" s="177"/>
      <c r="R40" s="206"/>
      <c r="S40" s="177"/>
      <c r="T40" s="177"/>
      <c r="U40" s="177"/>
      <c r="V40" s="177"/>
      <c r="W40" s="177"/>
      <c r="X40" s="177"/>
      <c r="Y40" s="177"/>
      <c r="Z40" s="206"/>
      <c r="AA40" s="522">
        <f>K40*L40+K40*M40+K40*N40+K40*O40+K40*P40+K40*Q40+K40*S40+K40*U40+K40*V40+K40*W40+K40*X40+K40*Y40+K40*T40+K40*Z40+K40*R40</f>
        <v>0</v>
      </c>
      <c r="AB40" s="126" t="str">
        <f t="shared" si="230"/>
        <v>No</v>
      </c>
      <c r="AC40" s="12" t="str">
        <f t="shared" si="186"/>
        <v>No</v>
      </c>
      <c r="AD40" s="450"/>
      <c r="AE40" s="310">
        <v>1</v>
      </c>
      <c r="AF40" s="310">
        <f t="shared" si="229"/>
        <v>0</v>
      </c>
      <c r="AH40" s="442">
        <v>3.85</v>
      </c>
      <c r="AI40" s="441">
        <f t="shared" si="187"/>
        <v>0</v>
      </c>
      <c r="AJ40" s="292">
        <f t="shared" si="188"/>
        <v>0</v>
      </c>
      <c r="AK40" s="292">
        <f t="shared" si="189"/>
        <v>0</v>
      </c>
      <c r="AL40" s="292">
        <f t="shared" si="190"/>
        <v>0</v>
      </c>
      <c r="AM40" s="292">
        <f t="shared" si="191"/>
        <v>0</v>
      </c>
      <c r="AN40" s="292">
        <f t="shared" si="192"/>
        <v>0</v>
      </c>
      <c r="AO40" s="292">
        <f t="shared" si="193"/>
        <v>0</v>
      </c>
      <c r="AP40" s="292">
        <f t="shared" si="194"/>
        <v>0</v>
      </c>
      <c r="AQ40" s="292">
        <f t="shared" si="195"/>
        <v>0</v>
      </c>
      <c r="AR40" s="292">
        <f t="shared" si="196"/>
        <v>0</v>
      </c>
      <c r="AS40" s="292">
        <f t="shared" si="197"/>
        <v>0</v>
      </c>
      <c r="AT40" s="292">
        <f t="shared" si="198"/>
        <v>0</v>
      </c>
      <c r="AU40" s="292">
        <f t="shared" si="199"/>
        <v>0</v>
      </c>
      <c r="AV40" s="292">
        <f t="shared" si="200"/>
        <v>0</v>
      </c>
      <c r="AW40" s="292">
        <f t="shared" si="201"/>
        <v>0</v>
      </c>
      <c r="AX40" s="292">
        <f>I40*Z40</f>
        <v>0</v>
      </c>
      <c r="AY40" s="457">
        <v>1</v>
      </c>
      <c r="AZ40" s="162">
        <v>6</v>
      </c>
      <c r="BA40" s="160"/>
      <c r="BB40" s="162"/>
      <c r="BD40" s="12">
        <f t="shared" si="202"/>
        <v>0</v>
      </c>
      <c r="BE40" s="12">
        <f t="shared" si="203"/>
        <v>0</v>
      </c>
      <c r="BF40" s="12">
        <f t="shared" si="204"/>
        <v>0</v>
      </c>
      <c r="BG40" s="12">
        <f t="shared" si="205"/>
        <v>0</v>
      </c>
      <c r="BH40" s="12">
        <f t="shared" si="206"/>
        <v>0</v>
      </c>
      <c r="BI40" s="12">
        <f t="shared" si="207"/>
        <v>0</v>
      </c>
      <c r="BJ40" s="12">
        <f t="shared" si="208"/>
        <v>0</v>
      </c>
      <c r="BK40" s="12">
        <f t="shared" si="209"/>
        <v>0</v>
      </c>
      <c r="BM40" s="126">
        <f t="shared" si="210"/>
        <v>0</v>
      </c>
      <c r="BN40" s="126">
        <f t="shared" si="211"/>
        <v>0</v>
      </c>
      <c r="BO40" s="126">
        <f t="shared" si="212"/>
        <v>0</v>
      </c>
      <c r="BQ40" s="12">
        <f t="shared" si="213"/>
        <v>0</v>
      </c>
      <c r="BR40" s="12">
        <f t="shared" si="214"/>
        <v>0</v>
      </c>
      <c r="BS40" s="12">
        <f t="shared" si="215"/>
        <v>0</v>
      </c>
      <c r="BT40" s="12">
        <f t="shared" si="216"/>
        <v>0</v>
      </c>
      <c r="BU40" s="12">
        <f t="shared" si="217"/>
        <v>0</v>
      </c>
      <c r="BV40" s="12">
        <f t="shared" si="218"/>
        <v>0</v>
      </c>
      <c r="BW40" s="12">
        <f t="shared" si="219"/>
        <v>0</v>
      </c>
      <c r="BX40" s="12">
        <f t="shared" si="220"/>
        <v>0</v>
      </c>
      <c r="BY40" s="12">
        <f t="shared" si="221"/>
        <v>0</v>
      </c>
      <c r="BZ40" s="12">
        <f t="shared" si="222"/>
        <v>0</v>
      </c>
      <c r="CA40" s="12">
        <f t="shared" si="223"/>
        <v>0</v>
      </c>
      <c r="CB40" s="12">
        <f t="shared" si="224"/>
        <v>0</v>
      </c>
      <c r="CC40" s="12">
        <f t="shared" si="225"/>
        <v>0</v>
      </c>
      <c r="CD40" s="12">
        <f t="shared" si="226"/>
        <v>0</v>
      </c>
      <c r="CE40" s="12">
        <f t="shared" si="227"/>
        <v>0</v>
      </c>
      <c r="CF40" s="12">
        <f t="shared" si="228"/>
        <v>0</v>
      </c>
    </row>
    <row r="41" spans="1:84" s="12" customFormat="1" ht="60" customHeight="1">
      <c r="A41" s="414"/>
      <c r="B41" s="427"/>
      <c r="D41" s="389" t="s">
        <v>228</v>
      </c>
      <c r="E41" s="428"/>
      <c r="F41" s="409" t="s">
        <v>167</v>
      </c>
      <c r="G41" s="409" t="s">
        <v>165</v>
      </c>
      <c r="H41" s="409" t="s">
        <v>137</v>
      </c>
      <c r="I41" s="310">
        <v>1</v>
      </c>
      <c r="J41" s="310" t="s">
        <v>327</v>
      </c>
      <c r="K41" s="406">
        <v>150.255</v>
      </c>
      <c r="L41" s="202"/>
      <c r="M41" s="179"/>
      <c r="N41" s="313"/>
      <c r="O41" s="179"/>
      <c r="P41" s="313"/>
      <c r="Q41" s="179"/>
      <c r="R41" s="313"/>
      <c r="S41" s="179"/>
      <c r="T41" s="179"/>
      <c r="U41" s="313"/>
      <c r="V41" s="179"/>
      <c r="W41" s="313"/>
      <c r="X41" s="179"/>
      <c r="Y41" s="180"/>
      <c r="Z41" s="521" t="s">
        <v>260</v>
      </c>
      <c r="AA41" s="523">
        <f>K41*L41+K41*M41+K41*N41+K41*O41+K41*P41+K41*Q41+K41*S41+K41*U41+K41*V41+K41*W41+K41*X41+K41*Y41+K41*T41+K41*R41</f>
        <v>0</v>
      </c>
      <c r="AB41" s="310" t="str">
        <f t="shared" si="230"/>
        <v>No</v>
      </c>
      <c r="AC41" s="205" t="str">
        <f t="shared" si="186"/>
        <v>No</v>
      </c>
      <c r="AE41" s="204">
        <v>1</v>
      </c>
      <c r="AF41" s="205">
        <f t="shared" si="229"/>
        <v>0</v>
      </c>
      <c r="AH41" s="442">
        <v>1.25</v>
      </c>
      <c r="AI41" s="441">
        <f t="shared" si="187"/>
        <v>0</v>
      </c>
      <c r="AJ41" s="292">
        <f t="shared" si="188"/>
        <v>0</v>
      </c>
      <c r="AK41" s="292">
        <f t="shared" si="189"/>
        <v>0</v>
      </c>
      <c r="AL41" s="292">
        <f t="shared" si="190"/>
        <v>0</v>
      </c>
      <c r="AM41" s="292">
        <f t="shared" si="191"/>
        <v>0</v>
      </c>
      <c r="AN41" s="292">
        <f t="shared" si="192"/>
        <v>0</v>
      </c>
      <c r="AO41" s="292">
        <f t="shared" si="193"/>
        <v>0</v>
      </c>
      <c r="AP41" s="292">
        <f t="shared" si="194"/>
        <v>0</v>
      </c>
      <c r="AQ41" s="292">
        <f t="shared" si="195"/>
        <v>0</v>
      </c>
      <c r="AR41" s="292">
        <f t="shared" si="196"/>
        <v>0</v>
      </c>
      <c r="AS41" s="292">
        <f t="shared" si="197"/>
        <v>0</v>
      </c>
      <c r="AT41" s="292">
        <f t="shared" si="198"/>
        <v>0</v>
      </c>
      <c r="AU41" s="292">
        <f t="shared" si="199"/>
        <v>0</v>
      </c>
      <c r="AV41" s="292">
        <f t="shared" si="200"/>
        <v>0</v>
      </c>
      <c r="AW41" s="292">
        <f t="shared" si="201"/>
        <v>0</v>
      </c>
      <c r="AX41" s="292"/>
      <c r="AY41" s="457">
        <v>1</v>
      </c>
      <c r="AZ41" s="162">
        <v>4</v>
      </c>
      <c r="BA41" s="160"/>
      <c r="BB41" s="162"/>
      <c r="BD41" s="12">
        <f t="shared" si="202"/>
        <v>0</v>
      </c>
      <c r="BE41" s="12">
        <f t="shared" si="203"/>
        <v>0</v>
      </c>
      <c r="BF41" s="12">
        <f t="shared" si="204"/>
        <v>0</v>
      </c>
      <c r="BG41" s="12">
        <f t="shared" si="205"/>
        <v>0</v>
      </c>
      <c r="BH41" s="12">
        <f t="shared" si="206"/>
        <v>0</v>
      </c>
      <c r="BI41" s="12">
        <f t="shared" si="207"/>
        <v>0</v>
      </c>
      <c r="BJ41" s="12">
        <f t="shared" si="208"/>
        <v>0</v>
      </c>
      <c r="BK41" s="12">
        <f t="shared" si="209"/>
        <v>0</v>
      </c>
      <c r="BM41" s="126">
        <f t="shared" si="210"/>
        <v>0</v>
      </c>
      <c r="BN41" s="126">
        <f t="shared" si="211"/>
        <v>0</v>
      </c>
      <c r="BO41" s="126">
        <f t="shared" si="212"/>
        <v>0</v>
      </c>
      <c r="BQ41" s="12">
        <f t="shared" si="213"/>
        <v>0</v>
      </c>
      <c r="BR41" s="12">
        <f t="shared" si="214"/>
        <v>0</v>
      </c>
      <c r="BS41" s="12">
        <f t="shared" si="215"/>
        <v>0</v>
      </c>
      <c r="BT41" s="12">
        <f t="shared" si="216"/>
        <v>0</v>
      </c>
      <c r="BU41" s="12">
        <f t="shared" si="217"/>
        <v>0</v>
      </c>
      <c r="BV41" s="12">
        <f t="shared" si="218"/>
        <v>0</v>
      </c>
      <c r="BW41" s="12">
        <f t="shared" si="219"/>
        <v>0</v>
      </c>
      <c r="BX41" s="12">
        <f t="shared" si="220"/>
        <v>0</v>
      </c>
      <c r="BY41" s="12">
        <f t="shared" si="221"/>
        <v>0</v>
      </c>
      <c r="BZ41" s="12">
        <f t="shared" si="222"/>
        <v>0</v>
      </c>
      <c r="CA41" s="12">
        <f t="shared" si="223"/>
        <v>0</v>
      </c>
      <c r="CB41" s="12">
        <f t="shared" si="224"/>
        <v>0</v>
      </c>
      <c r="CC41" s="12">
        <f t="shared" si="225"/>
        <v>0</v>
      </c>
      <c r="CD41" s="12">
        <f t="shared" si="226"/>
        <v>0</v>
      </c>
      <c r="CE41" s="12">
        <f t="shared" si="227"/>
        <v>0</v>
      </c>
      <c r="CF41" s="12">
        <f t="shared" si="228"/>
        <v>0</v>
      </c>
    </row>
    <row r="42" spans="1:84" s="12" customFormat="1" ht="60" customHeight="1">
      <c r="A42" s="414"/>
      <c r="B42" s="424"/>
      <c r="D42" s="389" t="s">
        <v>229</v>
      </c>
      <c r="E42" s="346" t="s">
        <v>340</v>
      </c>
      <c r="F42" s="409" t="s">
        <v>167</v>
      </c>
      <c r="G42" s="409" t="s">
        <v>165</v>
      </c>
      <c r="H42" s="409" t="s">
        <v>137</v>
      </c>
      <c r="I42" s="310">
        <v>1</v>
      </c>
      <c r="J42" s="310" t="s">
        <v>327</v>
      </c>
      <c r="K42" s="406">
        <v>205.90500000000003</v>
      </c>
      <c r="L42" s="202"/>
      <c r="M42" s="179"/>
      <c r="N42" s="313"/>
      <c r="O42" s="179"/>
      <c r="P42" s="313"/>
      <c r="Q42" s="179"/>
      <c r="R42" s="313"/>
      <c r="S42" s="179"/>
      <c r="T42" s="179"/>
      <c r="U42" s="313"/>
      <c r="V42" s="179"/>
      <c r="W42" s="313"/>
      <c r="X42" s="179"/>
      <c r="Y42" s="180"/>
      <c r="Z42" s="202"/>
      <c r="AA42" s="523">
        <f>K42*L42+K42*M42+K42*N42+K42*O42+K42*P42+K42*Q42+K42*S42+K42*U42+K42*V42+K42*W42+K42*X42+K42*Y42+K42*T42+K42*Z42+K42*R42</f>
        <v>0</v>
      </c>
      <c r="AB42" s="310" t="str">
        <f t="shared" si="230"/>
        <v>No</v>
      </c>
      <c r="AC42" s="205" t="str">
        <f t="shared" si="186"/>
        <v>No</v>
      </c>
      <c r="AE42" s="204">
        <v>1</v>
      </c>
      <c r="AF42" s="205">
        <f t="shared" si="229"/>
        <v>0</v>
      </c>
      <c r="AH42" s="442">
        <v>1.25</v>
      </c>
      <c r="AI42" s="441">
        <f t="shared" si="187"/>
        <v>0</v>
      </c>
      <c r="AJ42" s="292">
        <f t="shared" si="188"/>
        <v>0</v>
      </c>
      <c r="AK42" s="292">
        <f t="shared" si="189"/>
        <v>0</v>
      </c>
      <c r="AL42" s="292">
        <f t="shared" si="190"/>
        <v>0</v>
      </c>
      <c r="AM42" s="292">
        <f t="shared" si="191"/>
        <v>0</v>
      </c>
      <c r="AN42" s="292">
        <f t="shared" si="192"/>
        <v>0</v>
      </c>
      <c r="AO42" s="292">
        <f t="shared" si="193"/>
        <v>0</v>
      </c>
      <c r="AP42" s="292">
        <f t="shared" si="194"/>
        <v>0</v>
      </c>
      <c r="AQ42" s="292">
        <f t="shared" si="195"/>
        <v>0</v>
      </c>
      <c r="AR42" s="292">
        <f t="shared" si="196"/>
        <v>0</v>
      </c>
      <c r="AS42" s="292">
        <f t="shared" si="197"/>
        <v>0</v>
      </c>
      <c r="AT42" s="292">
        <f t="shared" si="198"/>
        <v>0</v>
      </c>
      <c r="AU42" s="292">
        <f t="shared" si="199"/>
        <v>0</v>
      </c>
      <c r="AV42" s="292">
        <f t="shared" si="200"/>
        <v>0</v>
      </c>
      <c r="AW42" s="292">
        <f t="shared" si="201"/>
        <v>0</v>
      </c>
      <c r="AX42" s="292">
        <f>I42*Z42</f>
        <v>0</v>
      </c>
      <c r="AY42" s="457">
        <v>1</v>
      </c>
      <c r="AZ42" s="162">
        <v>4</v>
      </c>
      <c r="BA42" s="160"/>
      <c r="BB42" s="162"/>
      <c r="BD42" s="12">
        <f t="shared" si="202"/>
        <v>0</v>
      </c>
      <c r="BE42" s="12">
        <f t="shared" si="203"/>
        <v>0</v>
      </c>
      <c r="BF42" s="12">
        <f t="shared" si="204"/>
        <v>0</v>
      </c>
      <c r="BG42" s="12">
        <f t="shared" si="205"/>
        <v>0</v>
      </c>
      <c r="BH42" s="12">
        <f t="shared" si="206"/>
        <v>0</v>
      </c>
      <c r="BI42" s="12">
        <f t="shared" si="207"/>
        <v>0</v>
      </c>
      <c r="BJ42" s="12">
        <f t="shared" si="208"/>
        <v>0</v>
      </c>
      <c r="BK42" s="12">
        <f t="shared" si="209"/>
        <v>0</v>
      </c>
      <c r="BM42" s="126">
        <f t="shared" si="210"/>
        <v>0</v>
      </c>
      <c r="BN42" s="126">
        <f t="shared" si="211"/>
        <v>0</v>
      </c>
      <c r="BO42" s="126">
        <f t="shared" si="212"/>
        <v>0</v>
      </c>
      <c r="BQ42" s="12">
        <f t="shared" si="213"/>
        <v>0</v>
      </c>
      <c r="BR42" s="12">
        <f t="shared" si="214"/>
        <v>0</v>
      </c>
      <c r="BS42" s="12">
        <f t="shared" si="215"/>
        <v>0</v>
      </c>
      <c r="BT42" s="12">
        <f t="shared" si="216"/>
        <v>0</v>
      </c>
      <c r="BU42" s="12">
        <f t="shared" si="217"/>
        <v>0</v>
      </c>
      <c r="BV42" s="12">
        <f t="shared" si="218"/>
        <v>0</v>
      </c>
      <c r="BW42" s="12">
        <f t="shared" si="219"/>
        <v>0</v>
      </c>
      <c r="BX42" s="12">
        <f t="shared" si="220"/>
        <v>0</v>
      </c>
      <c r="BY42" s="12">
        <f t="shared" si="221"/>
        <v>0</v>
      </c>
      <c r="BZ42" s="12">
        <f t="shared" si="222"/>
        <v>0</v>
      </c>
      <c r="CA42" s="12">
        <f t="shared" si="223"/>
        <v>0</v>
      </c>
      <c r="CB42" s="12">
        <f t="shared" si="224"/>
        <v>0</v>
      </c>
      <c r="CC42" s="12">
        <f t="shared" si="225"/>
        <v>0</v>
      </c>
      <c r="CD42" s="12">
        <f t="shared" si="226"/>
        <v>0</v>
      </c>
      <c r="CE42" s="12">
        <f t="shared" si="227"/>
        <v>0</v>
      </c>
      <c r="CF42" s="12">
        <f t="shared" si="228"/>
        <v>0</v>
      </c>
    </row>
    <row r="43" spans="1:84" s="12" customFormat="1" ht="60" customHeight="1">
      <c r="A43" s="414"/>
      <c r="B43" s="425"/>
      <c r="D43" s="185" t="s">
        <v>230</v>
      </c>
      <c r="E43" s="348"/>
      <c r="F43" s="411" t="s">
        <v>335</v>
      </c>
      <c r="G43" s="411" t="s">
        <v>165</v>
      </c>
      <c r="H43" s="411" t="s">
        <v>138</v>
      </c>
      <c r="I43" s="12">
        <v>1</v>
      </c>
      <c r="J43" s="12" t="s">
        <v>327</v>
      </c>
      <c r="K43" s="426">
        <v>166.95000000000002</v>
      </c>
      <c r="L43" s="206"/>
      <c r="M43" s="177"/>
      <c r="N43" s="304"/>
      <c r="O43" s="177"/>
      <c r="P43" s="304"/>
      <c r="Q43" s="177"/>
      <c r="R43" s="304"/>
      <c r="S43" s="177"/>
      <c r="T43" s="177"/>
      <c r="U43" s="304"/>
      <c r="V43" s="177"/>
      <c r="W43" s="304"/>
      <c r="X43" s="177"/>
      <c r="Y43" s="178"/>
      <c r="Z43" s="520" t="s">
        <v>260</v>
      </c>
      <c r="AA43" s="522">
        <f>K43*L43+K43*M43+K43*N43+K43*O43+K43*P43+K43*Q43+K43*S43+K43*U43+K43*V43+K43*W43+K43*X43+K43*Y43+K43*T43+K43*R43</f>
        <v>0</v>
      </c>
      <c r="AB43" s="126" t="str">
        <f t="shared" si="230"/>
        <v>No</v>
      </c>
      <c r="AC43" s="306" t="str">
        <f t="shared" si="186"/>
        <v>No</v>
      </c>
      <c r="AE43" s="204">
        <v>1</v>
      </c>
      <c r="AF43" s="205">
        <f t="shared" si="229"/>
        <v>0</v>
      </c>
      <c r="AH43" s="442">
        <v>1.3</v>
      </c>
      <c r="AI43" s="441">
        <f t="shared" si="187"/>
        <v>0</v>
      </c>
      <c r="AJ43" s="292">
        <f t="shared" si="188"/>
        <v>0</v>
      </c>
      <c r="AK43" s="292">
        <f t="shared" si="189"/>
        <v>0</v>
      </c>
      <c r="AL43" s="292">
        <f t="shared" si="190"/>
        <v>0</v>
      </c>
      <c r="AM43" s="292">
        <f t="shared" si="191"/>
        <v>0</v>
      </c>
      <c r="AN43" s="292">
        <f t="shared" si="192"/>
        <v>0</v>
      </c>
      <c r="AO43" s="292">
        <f t="shared" si="193"/>
        <v>0</v>
      </c>
      <c r="AP43" s="292">
        <f t="shared" si="194"/>
        <v>0</v>
      </c>
      <c r="AQ43" s="292">
        <f t="shared" si="195"/>
        <v>0</v>
      </c>
      <c r="AR43" s="292">
        <f t="shared" si="196"/>
        <v>0</v>
      </c>
      <c r="AS43" s="292">
        <f t="shared" si="197"/>
        <v>0</v>
      </c>
      <c r="AT43" s="292">
        <f t="shared" si="198"/>
        <v>0</v>
      </c>
      <c r="AU43" s="292">
        <f t="shared" si="199"/>
        <v>0</v>
      </c>
      <c r="AV43" s="292">
        <f t="shared" si="200"/>
        <v>0</v>
      </c>
      <c r="AW43" s="292">
        <f t="shared" si="201"/>
        <v>0</v>
      </c>
      <c r="AX43" s="292"/>
      <c r="AY43" s="457">
        <v>1</v>
      </c>
      <c r="AZ43" s="162">
        <v>4</v>
      </c>
      <c r="BA43" s="160"/>
      <c r="BB43" s="162"/>
      <c r="BD43" s="12">
        <f t="shared" si="202"/>
        <v>0</v>
      </c>
      <c r="BE43" s="12">
        <f t="shared" si="203"/>
        <v>0</v>
      </c>
      <c r="BF43" s="12">
        <f t="shared" si="204"/>
        <v>0</v>
      </c>
      <c r="BG43" s="12">
        <f t="shared" si="205"/>
        <v>0</v>
      </c>
      <c r="BH43" s="12">
        <f t="shared" si="206"/>
        <v>0</v>
      </c>
      <c r="BI43" s="12">
        <f t="shared" si="207"/>
        <v>0</v>
      </c>
      <c r="BJ43" s="12">
        <f t="shared" si="208"/>
        <v>0</v>
      </c>
      <c r="BK43" s="12">
        <f t="shared" si="209"/>
        <v>0</v>
      </c>
      <c r="BM43" s="126">
        <f t="shared" si="210"/>
        <v>0</v>
      </c>
      <c r="BN43" s="126">
        <f t="shared" si="211"/>
        <v>0</v>
      </c>
      <c r="BO43" s="126">
        <f t="shared" si="212"/>
        <v>0</v>
      </c>
      <c r="BQ43" s="12">
        <f t="shared" si="213"/>
        <v>0</v>
      </c>
      <c r="BR43" s="12">
        <f t="shared" si="214"/>
        <v>0</v>
      </c>
      <c r="BS43" s="12">
        <f t="shared" si="215"/>
        <v>0</v>
      </c>
      <c r="BT43" s="12">
        <f t="shared" si="216"/>
        <v>0</v>
      </c>
      <c r="BU43" s="12">
        <f t="shared" si="217"/>
        <v>0</v>
      </c>
      <c r="BV43" s="12">
        <f t="shared" si="218"/>
        <v>0</v>
      </c>
      <c r="BW43" s="12">
        <f t="shared" si="219"/>
        <v>0</v>
      </c>
      <c r="BX43" s="12">
        <f t="shared" si="220"/>
        <v>0</v>
      </c>
      <c r="BY43" s="12">
        <f t="shared" si="221"/>
        <v>0</v>
      </c>
      <c r="BZ43" s="12">
        <f t="shared" si="222"/>
        <v>0</v>
      </c>
      <c r="CA43" s="12">
        <f t="shared" si="223"/>
        <v>0</v>
      </c>
      <c r="CB43" s="12">
        <f t="shared" si="224"/>
        <v>0</v>
      </c>
      <c r="CC43" s="12">
        <f t="shared" si="225"/>
        <v>0</v>
      </c>
      <c r="CD43" s="12">
        <f t="shared" si="226"/>
        <v>0</v>
      </c>
      <c r="CE43" s="12">
        <f t="shared" si="227"/>
        <v>0</v>
      </c>
      <c r="CF43" s="12">
        <f t="shared" si="228"/>
        <v>0</v>
      </c>
    </row>
    <row r="44" spans="1:84" s="12" customFormat="1" ht="60" customHeight="1">
      <c r="A44" s="414"/>
      <c r="B44" s="425"/>
      <c r="D44" s="185" t="s">
        <v>231</v>
      </c>
      <c r="E44" s="289" t="s">
        <v>340</v>
      </c>
      <c r="F44" s="411" t="s">
        <v>335</v>
      </c>
      <c r="G44" s="411" t="s">
        <v>165</v>
      </c>
      <c r="H44" s="411" t="s">
        <v>138</v>
      </c>
      <c r="I44" s="12">
        <v>1</v>
      </c>
      <c r="J44" s="12" t="s">
        <v>327</v>
      </c>
      <c r="K44" s="426">
        <v>217.03500000000003</v>
      </c>
      <c r="L44" s="206"/>
      <c r="M44" s="177"/>
      <c r="N44" s="304"/>
      <c r="O44" s="177"/>
      <c r="P44" s="304"/>
      <c r="Q44" s="177"/>
      <c r="R44" s="304"/>
      <c r="S44" s="177"/>
      <c r="T44" s="177"/>
      <c r="U44" s="304"/>
      <c r="V44" s="177"/>
      <c r="W44" s="304"/>
      <c r="X44" s="177"/>
      <c r="Y44" s="178"/>
      <c r="Z44" s="206"/>
      <c r="AA44" s="522">
        <f>K44*L44+K44*M44+K44*N44+K44*O44+K44*P44+K44*Q44+K44*S44+K44*U44+K44*V44+K44*W44+K44*X44+K44*Y44+K44*T44+K44*Z44+K44*R44</f>
        <v>0</v>
      </c>
      <c r="AB44" s="126" t="str">
        <f t="shared" si="230"/>
        <v>No</v>
      </c>
      <c r="AC44" s="306" t="str">
        <f t="shared" si="186"/>
        <v>No</v>
      </c>
      <c r="AE44" s="204">
        <v>1</v>
      </c>
      <c r="AF44" s="205">
        <f t="shared" si="229"/>
        <v>0</v>
      </c>
      <c r="AH44" s="442">
        <v>1.3</v>
      </c>
      <c r="AI44" s="441">
        <f t="shared" si="187"/>
        <v>0</v>
      </c>
      <c r="AJ44" s="292">
        <f t="shared" si="188"/>
        <v>0</v>
      </c>
      <c r="AK44" s="292">
        <f t="shared" si="189"/>
        <v>0</v>
      </c>
      <c r="AL44" s="292">
        <f t="shared" si="190"/>
        <v>0</v>
      </c>
      <c r="AM44" s="292">
        <f t="shared" si="191"/>
        <v>0</v>
      </c>
      <c r="AN44" s="292">
        <f t="shared" si="192"/>
        <v>0</v>
      </c>
      <c r="AO44" s="292">
        <f t="shared" si="193"/>
        <v>0</v>
      </c>
      <c r="AP44" s="292">
        <f t="shared" si="194"/>
        <v>0</v>
      </c>
      <c r="AQ44" s="292">
        <f t="shared" si="195"/>
        <v>0</v>
      </c>
      <c r="AR44" s="292">
        <f t="shared" si="196"/>
        <v>0</v>
      </c>
      <c r="AS44" s="292">
        <f t="shared" si="197"/>
        <v>0</v>
      </c>
      <c r="AT44" s="292">
        <f t="shared" si="198"/>
        <v>0</v>
      </c>
      <c r="AU44" s="292">
        <f t="shared" si="199"/>
        <v>0</v>
      </c>
      <c r="AV44" s="292">
        <f t="shared" si="200"/>
        <v>0</v>
      </c>
      <c r="AW44" s="292">
        <f t="shared" si="201"/>
        <v>0</v>
      </c>
      <c r="AX44" s="292">
        <f>I44*Z44</f>
        <v>0</v>
      </c>
      <c r="AY44" s="457">
        <v>1</v>
      </c>
      <c r="AZ44" s="162">
        <v>4</v>
      </c>
      <c r="BA44" s="160"/>
      <c r="BB44" s="162"/>
      <c r="BD44" s="12">
        <f t="shared" si="202"/>
        <v>0</v>
      </c>
      <c r="BE44" s="12">
        <f t="shared" si="203"/>
        <v>0</v>
      </c>
      <c r="BF44" s="12">
        <f t="shared" si="204"/>
        <v>0</v>
      </c>
      <c r="BG44" s="12">
        <f t="shared" si="205"/>
        <v>0</v>
      </c>
      <c r="BH44" s="12">
        <f t="shared" si="206"/>
        <v>0</v>
      </c>
      <c r="BI44" s="12">
        <f t="shared" si="207"/>
        <v>0</v>
      </c>
      <c r="BJ44" s="12">
        <f t="shared" si="208"/>
        <v>0</v>
      </c>
      <c r="BK44" s="12">
        <f t="shared" si="209"/>
        <v>0</v>
      </c>
      <c r="BM44" s="126">
        <f t="shared" si="210"/>
        <v>0</v>
      </c>
      <c r="BN44" s="126">
        <f t="shared" si="211"/>
        <v>0</v>
      </c>
      <c r="BO44" s="126">
        <f t="shared" si="212"/>
        <v>0</v>
      </c>
      <c r="BQ44" s="12">
        <f t="shared" si="213"/>
        <v>0</v>
      </c>
      <c r="BR44" s="12">
        <f t="shared" si="214"/>
        <v>0</v>
      </c>
      <c r="BS44" s="12">
        <f t="shared" si="215"/>
        <v>0</v>
      </c>
      <c r="BT44" s="12">
        <f t="shared" si="216"/>
        <v>0</v>
      </c>
      <c r="BU44" s="12">
        <f t="shared" si="217"/>
        <v>0</v>
      </c>
      <c r="BV44" s="12">
        <f t="shared" si="218"/>
        <v>0</v>
      </c>
      <c r="BW44" s="12">
        <f t="shared" si="219"/>
        <v>0</v>
      </c>
      <c r="BX44" s="12">
        <f t="shared" si="220"/>
        <v>0</v>
      </c>
      <c r="BY44" s="12">
        <f t="shared" si="221"/>
        <v>0</v>
      </c>
      <c r="BZ44" s="12">
        <f t="shared" si="222"/>
        <v>0</v>
      </c>
      <c r="CA44" s="12">
        <f t="shared" si="223"/>
        <v>0</v>
      </c>
      <c r="CB44" s="12">
        <f t="shared" si="224"/>
        <v>0</v>
      </c>
      <c r="CC44" s="12">
        <f t="shared" si="225"/>
        <v>0</v>
      </c>
      <c r="CD44" s="12">
        <f t="shared" si="226"/>
        <v>0</v>
      </c>
      <c r="CE44" s="12">
        <f t="shared" si="227"/>
        <v>0</v>
      </c>
      <c r="CF44" s="12">
        <f t="shared" si="228"/>
        <v>0</v>
      </c>
    </row>
    <row r="45" spans="1:84" s="126" customFormat="1" ht="60" customHeight="1">
      <c r="A45" s="414"/>
      <c r="B45" s="427"/>
      <c r="C45" s="12"/>
      <c r="D45" s="389" t="s">
        <v>232</v>
      </c>
      <c r="E45" s="428"/>
      <c r="F45" s="409" t="s">
        <v>335</v>
      </c>
      <c r="G45" s="409" t="s">
        <v>165</v>
      </c>
      <c r="H45" s="409" t="s">
        <v>139</v>
      </c>
      <c r="I45" s="310">
        <v>1</v>
      </c>
      <c r="J45" s="310" t="s">
        <v>327</v>
      </c>
      <c r="K45" s="406">
        <v>172.51500000000001</v>
      </c>
      <c r="L45" s="202"/>
      <c r="M45" s="179"/>
      <c r="N45" s="313"/>
      <c r="O45" s="179"/>
      <c r="P45" s="313"/>
      <c r="Q45" s="179"/>
      <c r="R45" s="313"/>
      <c r="S45" s="179"/>
      <c r="T45" s="179"/>
      <c r="U45" s="313"/>
      <c r="V45" s="179"/>
      <c r="W45" s="313"/>
      <c r="X45" s="179"/>
      <c r="Y45" s="180"/>
      <c r="Z45" s="521" t="s">
        <v>260</v>
      </c>
      <c r="AA45" s="523">
        <f>K45*L45+K45*M45+K45*N45+K45*O45+K45*P45+K45*Q45+K45*S45+K45*U45+K45*V45+K45*W45+K45*X45+K45*Y45+K45*T45+K45*R45</f>
        <v>0</v>
      </c>
      <c r="AB45" s="310" t="str">
        <f t="shared" si="230"/>
        <v>No</v>
      </c>
      <c r="AC45" s="205" t="str">
        <f t="shared" si="186"/>
        <v>No</v>
      </c>
      <c r="AD45" s="12"/>
      <c r="AE45" s="204">
        <v>1</v>
      </c>
      <c r="AF45" s="205">
        <f t="shared" si="229"/>
        <v>0</v>
      </c>
      <c r="AH45" s="442">
        <v>1.75</v>
      </c>
      <c r="AI45" s="441">
        <f t="shared" si="187"/>
        <v>0</v>
      </c>
      <c r="AJ45" s="292">
        <f t="shared" si="188"/>
        <v>0</v>
      </c>
      <c r="AK45" s="292">
        <f t="shared" si="189"/>
        <v>0</v>
      </c>
      <c r="AL45" s="292">
        <f t="shared" si="190"/>
        <v>0</v>
      </c>
      <c r="AM45" s="292">
        <f t="shared" si="191"/>
        <v>0</v>
      </c>
      <c r="AN45" s="292">
        <f t="shared" si="192"/>
        <v>0</v>
      </c>
      <c r="AO45" s="292">
        <f t="shared" si="193"/>
        <v>0</v>
      </c>
      <c r="AP45" s="292">
        <f t="shared" si="194"/>
        <v>0</v>
      </c>
      <c r="AQ45" s="292">
        <f t="shared" si="195"/>
        <v>0</v>
      </c>
      <c r="AR45" s="292">
        <f t="shared" si="196"/>
        <v>0</v>
      </c>
      <c r="AS45" s="292">
        <f t="shared" si="197"/>
        <v>0</v>
      </c>
      <c r="AT45" s="292">
        <f t="shared" si="198"/>
        <v>0</v>
      </c>
      <c r="AU45" s="292">
        <f t="shared" si="199"/>
        <v>0</v>
      </c>
      <c r="AV45" s="292">
        <f t="shared" si="200"/>
        <v>0</v>
      </c>
      <c r="AW45" s="292">
        <f t="shared" si="201"/>
        <v>0</v>
      </c>
      <c r="AX45" s="292"/>
      <c r="AY45" s="457">
        <v>1</v>
      </c>
      <c r="AZ45" s="162">
        <v>5</v>
      </c>
      <c r="BA45" s="160"/>
      <c r="BB45" s="162"/>
      <c r="BD45" s="12">
        <f t="shared" si="202"/>
        <v>0</v>
      </c>
      <c r="BE45" s="12">
        <f t="shared" si="203"/>
        <v>0</v>
      </c>
      <c r="BF45" s="12">
        <f t="shared" si="204"/>
        <v>0</v>
      </c>
      <c r="BG45" s="12">
        <f t="shared" si="205"/>
        <v>0</v>
      </c>
      <c r="BH45" s="12">
        <f t="shared" si="206"/>
        <v>0</v>
      </c>
      <c r="BI45" s="12">
        <f t="shared" si="207"/>
        <v>0</v>
      </c>
      <c r="BJ45" s="12">
        <f t="shared" si="208"/>
        <v>0</v>
      </c>
      <c r="BK45" s="12">
        <f t="shared" si="209"/>
        <v>0</v>
      </c>
      <c r="BM45" s="126">
        <f t="shared" si="210"/>
        <v>0</v>
      </c>
      <c r="BN45" s="126">
        <f t="shared" si="211"/>
        <v>0</v>
      </c>
      <c r="BO45" s="126">
        <f t="shared" si="212"/>
        <v>0</v>
      </c>
      <c r="BQ45" s="12">
        <f t="shared" si="213"/>
        <v>0</v>
      </c>
      <c r="BR45" s="12">
        <f t="shared" si="214"/>
        <v>0</v>
      </c>
      <c r="BS45" s="12">
        <f t="shared" si="215"/>
        <v>0</v>
      </c>
      <c r="BT45" s="12">
        <f t="shared" si="216"/>
        <v>0</v>
      </c>
      <c r="BU45" s="12">
        <f t="shared" si="217"/>
        <v>0</v>
      </c>
      <c r="BV45" s="12">
        <f t="shared" si="218"/>
        <v>0</v>
      </c>
      <c r="BW45" s="12">
        <f t="shared" si="219"/>
        <v>0</v>
      </c>
      <c r="BX45" s="12">
        <f t="shared" si="220"/>
        <v>0</v>
      </c>
      <c r="BY45" s="12">
        <f t="shared" si="221"/>
        <v>0</v>
      </c>
      <c r="BZ45" s="12">
        <f t="shared" si="222"/>
        <v>0</v>
      </c>
      <c r="CA45" s="12">
        <f t="shared" si="223"/>
        <v>0</v>
      </c>
      <c r="CB45" s="12">
        <f t="shared" si="224"/>
        <v>0</v>
      </c>
      <c r="CC45" s="12">
        <f t="shared" si="225"/>
        <v>0</v>
      </c>
      <c r="CD45" s="12">
        <f t="shared" si="226"/>
        <v>0</v>
      </c>
      <c r="CE45" s="12">
        <f t="shared" si="227"/>
        <v>0</v>
      </c>
      <c r="CF45" s="12">
        <f t="shared" si="228"/>
        <v>0</v>
      </c>
    </row>
    <row r="46" spans="1:84" s="126" customFormat="1" ht="60" customHeight="1">
      <c r="A46" s="414"/>
      <c r="B46" s="424"/>
      <c r="C46" s="12"/>
      <c r="D46" s="389" t="s">
        <v>233</v>
      </c>
      <c r="E46" s="346" t="s">
        <v>340</v>
      </c>
      <c r="F46" s="409" t="s">
        <v>335</v>
      </c>
      <c r="G46" s="409" t="s">
        <v>165</v>
      </c>
      <c r="H46" s="409" t="s">
        <v>139</v>
      </c>
      <c r="I46" s="310">
        <v>1</v>
      </c>
      <c r="J46" s="310" t="s">
        <v>327</v>
      </c>
      <c r="K46" s="406">
        <v>217.03500000000003</v>
      </c>
      <c r="L46" s="202"/>
      <c r="M46" s="179"/>
      <c r="N46" s="313"/>
      <c r="O46" s="179"/>
      <c r="P46" s="313"/>
      <c r="Q46" s="179"/>
      <c r="R46" s="313"/>
      <c r="S46" s="179"/>
      <c r="T46" s="179"/>
      <c r="U46" s="313"/>
      <c r="V46" s="179"/>
      <c r="W46" s="313"/>
      <c r="X46" s="179"/>
      <c r="Y46" s="180"/>
      <c r="Z46" s="202"/>
      <c r="AA46" s="523">
        <f>K46*L46+K46*M46+K46*N46+K46*O46+K46*P46+K46*Q46+K46*S46+K46*U46+K46*V46+K46*W46+K46*X46+K46*Y46+K46*T46+K46*Z46+K46*R46</f>
        <v>0</v>
      </c>
      <c r="AB46" s="310" t="str">
        <f t="shared" si="230"/>
        <v>No</v>
      </c>
      <c r="AC46" s="205" t="str">
        <f t="shared" si="186"/>
        <v>No</v>
      </c>
      <c r="AD46" s="12"/>
      <c r="AE46" s="204">
        <v>1</v>
      </c>
      <c r="AF46" s="205">
        <f t="shared" si="229"/>
        <v>0</v>
      </c>
      <c r="AH46" s="442">
        <v>1.75</v>
      </c>
      <c r="AI46" s="441">
        <f t="shared" si="187"/>
        <v>0</v>
      </c>
      <c r="AJ46" s="292">
        <f t="shared" si="188"/>
        <v>0</v>
      </c>
      <c r="AK46" s="292">
        <f t="shared" si="189"/>
        <v>0</v>
      </c>
      <c r="AL46" s="292">
        <f t="shared" si="190"/>
        <v>0</v>
      </c>
      <c r="AM46" s="292">
        <f t="shared" si="191"/>
        <v>0</v>
      </c>
      <c r="AN46" s="292">
        <f t="shared" si="192"/>
        <v>0</v>
      </c>
      <c r="AO46" s="292">
        <f t="shared" si="193"/>
        <v>0</v>
      </c>
      <c r="AP46" s="292">
        <f t="shared" si="194"/>
        <v>0</v>
      </c>
      <c r="AQ46" s="292">
        <f t="shared" si="195"/>
        <v>0</v>
      </c>
      <c r="AR46" s="292">
        <f t="shared" si="196"/>
        <v>0</v>
      </c>
      <c r="AS46" s="292">
        <f t="shared" si="197"/>
        <v>0</v>
      </c>
      <c r="AT46" s="292">
        <f t="shared" si="198"/>
        <v>0</v>
      </c>
      <c r="AU46" s="292">
        <f t="shared" si="199"/>
        <v>0</v>
      </c>
      <c r="AV46" s="292">
        <f t="shared" si="200"/>
        <v>0</v>
      </c>
      <c r="AW46" s="292">
        <f t="shared" si="201"/>
        <v>0</v>
      </c>
      <c r="AX46" s="292">
        <f>I46*Z46</f>
        <v>0</v>
      </c>
      <c r="AY46" s="457">
        <v>1</v>
      </c>
      <c r="AZ46" s="162">
        <v>5</v>
      </c>
      <c r="BA46" s="160"/>
      <c r="BB46" s="162"/>
      <c r="BD46" s="12">
        <f t="shared" si="202"/>
        <v>0</v>
      </c>
      <c r="BE46" s="12">
        <f t="shared" si="203"/>
        <v>0</v>
      </c>
      <c r="BF46" s="12">
        <f t="shared" si="204"/>
        <v>0</v>
      </c>
      <c r="BG46" s="12">
        <f t="shared" si="205"/>
        <v>0</v>
      </c>
      <c r="BH46" s="12">
        <f t="shared" si="206"/>
        <v>0</v>
      </c>
      <c r="BI46" s="12">
        <f t="shared" si="207"/>
        <v>0</v>
      </c>
      <c r="BJ46" s="12">
        <f t="shared" si="208"/>
        <v>0</v>
      </c>
      <c r="BK46" s="12">
        <f t="shared" si="209"/>
        <v>0</v>
      </c>
      <c r="BM46" s="126">
        <f t="shared" si="210"/>
        <v>0</v>
      </c>
      <c r="BN46" s="126">
        <f t="shared" si="211"/>
        <v>0</v>
      </c>
      <c r="BO46" s="126">
        <f t="shared" si="212"/>
        <v>0</v>
      </c>
      <c r="BQ46" s="12">
        <f t="shared" si="213"/>
        <v>0</v>
      </c>
      <c r="BR46" s="12">
        <f t="shared" si="214"/>
        <v>0</v>
      </c>
      <c r="BS46" s="12">
        <f t="shared" si="215"/>
        <v>0</v>
      </c>
      <c r="BT46" s="12">
        <f t="shared" si="216"/>
        <v>0</v>
      </c>
      <c r="BU46" s="12">
        <f t="shared" si="217"/>
        <v>0</v>
      </c>
      <c r="BV46" s="12">
        <f t="shared" si="218"/>
        <v>0</v>
      </c>
      <c r="BW46" s="12">
        <f t="shared" si="219"/>
        <v>0</v>
      </c>
      <c r="BX46" s="12">
        <f t="shared" si="220"/>
        <v>0</v>
      </c>
      <c r="BY46" s="12">
        <f t="shared" si="221"/>
        <v>0</v>
      </c>
      <c r="BZ46" s="12">
        <f t="shared" si="222"/>
        <v>0</v>
      </c>
      <c r="CA46" s="12">
        <f t="shared" si="223"/>
        <v>0</v>
      </c>
      <c r="CB46" s="12">
        <f t="shared" si="224"/>
        <v>0</v>
      </c>
      <c r="CC46" s="12">
        <f t="shared" si="225"/>
        <v>0</v>
      </c>
      <c r="CD46" s="12">
        <f t="shared" si="226"/>
        <v>0</v>
      </c>
      <c r="CE46" s="12">
        <f t="shared" si="227"/>
        <v>0</v>
      </c>
      <c r="CF46" s="12">
        <f t="shared" si="228"/>
        <v>0</v>
      </c>
    </row>
    <row r="47" spans="1:84" s="126" customFormat="1" ht="60" customHeight="1">
      <c r="A47" s="414"/>
      <c r="B47" s="425"/>
      <c r="C47" s="12"/>
      <c r="D47" s="229" t="s">
        <v>234</v>
      </c>
      <c r="E47" s="348"/>
      <c r="F47" s="410" t="s">
        <v>335</v>
      </c>
      <c r="G47" s="410" t="s">
        <v>165</v>
      </c>
      <c r="H47" s="410" t="s">
        <v>140</v>
      </c>
      <c r="I47" s="126">
        <v>1</v>
      </c>
      <c r="J47" s="126" t="s">
        <v>327</v>
      </c>
      <c r="K47" s="426">
        <v>205.90500000000003</v>
      </c>
      <c r="L47" s="206"/>
      <c r="M47" s="177"/>
      <c r="N47" s="304"/>
      <c r="O47" s="177"/>
      <c r="P47" s="304"/>
      <c r="Q47" s="177"/>
      <c r="R47" s="304"/>
      <c r="S47" s="177"/>
      <c r="T47" s="177"/>
      <c r="U47" s="304"/>
      <c r="V47" s="177"/>
      <c r="W47" s="304"/>
      <c r="X47" s="177"/>
      <c r="Y47" s="178"/>
      <c r="Z47" s="520" t="s">
        <v>260</v>
      </c>
      <c r="AA47" s="522">
        <f>K47*L47+K47*M47+K47*N47+K47*O47+K47*P47+K47*Q47+K47*S47+K47*U47+K47*V47+K47*W47+K47*X47+K47*Y47+K47*T47+K47*R47</f>
        <v>0</v>
      </c>
      <c r="AB47" s="126" t="str">
        <f t="shared" si="230"/>
        <v>No</v>
      </c>
      <c r="AC47" s="306" t="str">
        <f t="shared" si="186"/>
        <v>No</v>
      </c>
      <c r="AD47" s="12"/>
      <c r="AE47" s="204">
        <v>1</v>
      </c>
      <c r="AF47" s="205">
        <f t="shared" si="229"/>
        <v>0</v>
      </c>
      <c r="AH47" s="442">
        <v>1.75</v>
      </c>
      <c r="AI47" s="441">
        <f t="shared" si="187"/>
        <v>0</v>
      </c>
      <c r="AJ47" s="292">
        <f t="shared" si="188"/>
        <v>0</v>
      </c>
      <c r="AK47" s="292">
        <f t="shared" si="189"/>
        <v>0</v>
      </c>
      <c r="AL47" s="292">
        <f t="shared" si="190"/>
        <v>0</v>
      </c>
      <c r="AM47" s="292">
        <f t="shared" si="191"/>
        <v>0</v>
      </c>
      <c r="AN47" s="292">
        <f t="shared" si="192"/>
        <v>0</v>
      </c>
      <c r="AO47" s="292">
        <f t="shared" si="193"/>
        <v>0</v>
      </c>
      <c r="AP47" s="292">
        <f t="shared" si="194"/>
        <v>0</v>
      </c>
      <c r="AQ47" s="292">
        <f t="shared" si="195"/>
        <v>0</v>
      </c>
      <c r="AR47" s="292">
        <f t="shared" si="196"/>
        <v>0</v>
      </c>
      <c r="AS47" s="292">
        <f t="shared" si="197"/>
        <v>0</v>
      </c>
      <c r="AT47" s="292">
        <f t="shared" si="198"/>
        <v>0</v>
      </c>
      <c r="AU47" s="292">
        <f t="shared" si="199"/>
        <v>0</v>
      </c>
      <c r="AV47" s="292">
        <f t="shared" si="200"/>
        <v>0</v>
      </c>
      <c r="AW47" s="292">
        <f t="shared" si="201"/>
        <v>0</v>
      </c>
      <c r="AX47" s="292"/>
      <c r="AY47" s="457">
        <v>1</v>
      </c>
      <c r="AZ47" s="162">
        <v>5</v>
      </c>
      <c r="BA47" s="160"/>
      <c r="BB47" s="162"/>
      <c r="BD47" s="12">
        <f t="shared" si="202"/>
        <v>0</v>
      </c>
      <c r="BE47" s="12">
        <f t="shared" si="203"/>
        <v>0</v>
      </c>
      <c r="BF47" s="12">
        <f t="shared" si="204"/>
        <v>0</v>
      </c>
      <c r="BG47" s="12">
        <f t="shared" si="205"/>
        <v>0</v>
      </c>
      <c r="BH47" s="12">
        <f t="shared" si="206"/>
        <v>0</v>
      </c>
      <c r="BI47" s="12">
        <f t="shared" si="207"/>
        <v>0</v>
      </c>
      <c r="BJ47" s="12">
        <f t="shared" si="208"/>
        <v>0</v>
      </c>
      <c r="BK47" s="12">
        <f t="shared" si="209"/>
        <v>0</v>
      </c>
      <c r="BM47" s="126">
        <f t="shared" si="210"/>
        <v>0</v>
      </c>
      <c r="BN47" s="126">
        <f t="shared" si="211"/>
        <v>0</v>
      </c>
      <c r="BO47" s="126">
        <f t="shared" si="212"/>
        <v>0</v>
      </c>
      <c r="BQ47" s="12">
        <f t="shared" si="213"/>
        <v>0</v>
      </c>
      <c r="BR47" s="12">
        <f t="shared" si="214"/>
        <v>0</v>
      </c>
      <c r="BS47" s="12">
        <f t="shared" si="215"/>
        <v>0</v>
      </c>
      <c r="BT47" s="12">
        <f t="shared" si="216"/>
        <v>0</v>
      </c>
      <c r="BU47" s="12">
        <f t="shared" si="217"/>
        <v>0</v>
      </c>
      <c r="BV47" s="12">
        <f t="shared" si="218"/>
        <v>0</v>
      </c>
      <c r="BW47" s="12">
        <f t="shared" si="219"/>
        <v>0</v>
      </c>
      <c r="BX47" s="12">
        <f t="shared" si="220"/>
        <v>0</v>
      </c>
      <c r="BY47" s="12">
        <f t="shared" si="221"/>
        <v>0</v>
      </c>
      <c r="BZ47" s="12">
        <f t="shared" si="222"/>
        <v>0</v>
      </c>
      <c r="CA47" s="12">
        <f t="shared" si="223"/>
        <v>0</v>
      </c>
      <c r="CB47" s="12">
        <f t="shared" si="224"/>
        <v>0</v>
      </c>
      <c r="CC47" s="12">
        <f t="shared" si="225"/>
        <v>0</v>
      </c>
      <c r="CD47" s="12">
        <f t="shared" si="226"/>
        <v>0</v>
      </c>
      <c r="CE47" s="12">
        <f t="shared" si="227"/>
        <v>0</v>
      </c>
      <c r="CF47" s="12">
        <f t="shared" si="228"/>
        <v>0</v>
      </c>
    </row>
    <row r="48" spans="1:84" s="126" customFormat="1" ht="60" customHeight="1">
      <c r="A48" s="414"/>
      <c r="B48" s="425"/>
      <c r="C48" s="12"/>
      <c r="D48" s="229" t="s">
        <v>235</v>
      </c>
      <c r="E48" s="289" t="s">
        <v>340</v>
      </c>
      <c r="F48" s="410" t="s">
        <v>335</v>
      </c>
      <c r="G48" s="410" t="s">
        <v>165</v>
      </c>
      <c r="H48" s="410" t="s">
        <v>140</v>
      </c>
      <c r="I48" s="126">
        <v>1</v>
      </c>
      <c r="J48" s="126" t="s">
        <v>327</v>
      </c>
      <c r="K48" s="426">
        <v>261.55500000000001</v>
      </c>
      <c r="L48" s="206"/>
      <c r="M48" s="177"/>
      <c r="N48" s="304"/>
      <c r="O48" s="177"/>
      <c r="P48" s="304"/>
      <c r="Q48" s="177"/>
      <c r="R48" s="304"/>
      <c r="S48" s="177"/>
      <c r="T48" s="177"/>
      <c r="U48" s="304"/>
      <c r="V48" s="177"/>
      <c r="W48" s="304"/>
      <c r="X48" s="177"/>
      <c r="Y48" s="178"/>
      <c r="Z48" s="206"/>
      <c r="AA48" s="522">
        <f>K48*L48+K48*M48+K48*N48+K48*O48+K48*P48+K48*Q48+K48*S48+K48*U48+K48*V48+K48*W48+K48*X48+K48*Y48+K48*T48+K48*Z48+K48*R48</f>
        <v>0</v>
      </c>
      <c r="AB48" s="126" t="str">
        <f t="shared" si="230"/>
        <v>No</v>
      </c>
      <c r="AC48" s="306" t="str">
        <f t="shared" si="186"/>
        <v>No</v>
      </c>
      <c r="AD48" s="12"/>
      <c r="AE48" s="204">
        <v>1</v>
      </c>
      <c r="AF48" s="205">
        <f t="shared" si="229"/>
        <v>0</v>
      </c>
      <c r="AH48" s="442">
        <v>1.75</v>
      </c>
      <c r="AI48" s="441">
        <f t="shared" si="187"/>
        <v>0</v>
      </c>
      <c r="AJ48" s="292">
        <f t="shared" si="188"/>
        <v>0</v>
      </c>
      <c r="AK48" s="292">
        <f t="shared" si="189"/>
        <v>0</v>
      </c>
      <c r="AL48" s="292">
        <f t="shared" si="190"/>
        <v>0</v>
      </c>
      <c r="AM48" s="292">
        <f t="shared" si="191"/>
        <v>0</v>
      </c>
      <c r="AN48" s="292">
        <f t="shared" si="192"/>
        <v>0</v>
      </c>
      <c r="AO48" s="292">
        <f t="shared" si="193"/>
        <v>0</v>
      </c>
      <c r="AP48" s="292">
        <f t="shared" si="194"/>
        <v>0</v>
      </c>
      <c r="AQ48" s="292">
        <f t="shared" si="195"/>
        <v>0</v>
      </c>
      <c r="AR48" s="292">
        <f t="shared" si="196"/>
        <v>0</v>
      </c>
      <c r="AS48" s="292">
        <f t="shared" si="197"/>
        <v>0</v>
      </c>
      <c r="AT48" s="292">
        <f t="shared" si="198"/>
        <v>0</v>
      </c>
      <c r="AU48" s="292">
        <f t="shared" si="199"/>
        <v>0</v>
      </c>
      <c r="AV48" s="292">
        <f t="shared" si="200"/>
        <v>0</v>
      </c>
      <c r="AW48" s="292">
        <f t="shared" si="201"/>
        <v>0</v>
      </c>
      <c r="AX48" s="292">
        <f>I48*Z48</f>
        <v>0</v>
      </c>
      <c r="AY48" s="457">
        <v>1</v>
      </c>
      <c r="AZ48" s="162">
        <v>5</v>
      </c>
      <c r="BA48" s="160"/>
      <c r="BB48" s="162"/>
      <c r="BD48" s="12">
        <f t="shared" si="202"/>
        <v>0</v>
      </c>
      <c r="BE48" s="12">
        <f t="shared" si="203"/>
        <v>0</v>
      </c>
      <c r="BF48" s="12">
        <f t="shared" si="204"/>
        <v>0</v>
      </c>
      <c r="BG48" s="12">
        <f t="shared" si="205"/>
        <v>0</v>
      </c>
      <c r="BH48" s="12">
        <f t="shared" si="206"/>
        <v>0</v>
      </c>
      <c r="BI48" s="12">
        <f t="shared" si="207"/>
        <v>0</v>
      </c>
      <c r="BJ48" s="12">
        <f t="shared" si="208"/>
        <v>0</v>
      </c>
      <c r="BK48" s="12">
        <f t="shared" si="209"/>
        <v>0</v>
      </c>
      <c r="BM48" s="126">
        <f t="shared" si="210"/>
        <v>0</v>
      </c>
      <c r="BN48" s="126">
        <f t="shared" si="211"/>
        <v>0</v>
      </c>
      <c r="BO48" s="126">
        <f t="shared" si="212"/>
        <v>0</v>
      </c>
      <c r="BQ48" s="12">
        <f t="shared" si="213"/>
        <v>0</v>
      </c>
      <c r="BR48" s="12">
        <f t="shared" si="214"/>
        <v>0</v>
      </c>
      <c r="BS48" s="12">
        <f t="shared" si="215"/>
        <v>0</v>
      </c>
      <c r="BT48" s="12">
        <f t="shared" si="216"/>
        <v>0</v>
      </c>
      <c r="BU48" s="12">
        <f t="shared" si="217"/>
        <v>0</v>
      </c>
      <c r="BV48" s="12">
        <f t="shared" si="218"/>
        <v>0</v>
      </c>
      <c r="BW48" s="12">
        <f t="shared" si="219"/>
        <v>0</v>
      </c>
      <c r="BX48" s="12">
        <f t="shared" si="220"/>
        <v>0</v>
      </c>
      <c r="BY48" s="12">
        <f t="shared" si="221"/>
        <v>0</v>
      </c>
      <c r="BZ48" s="12">
        <f t="shared" si="222"/>
        <v>0</v>
      </c>
      <c r="CA48" s="12">
        <f t="shared" si="223"/>
        <v>0</v>
      </c>
      <c r="CB48" s="12">
        <f t="shared" si="224"/>
        <v>0</v>
      </c>
      <c r="CC48" s="12">
        <f t="shared" si="225"/>
        <v>0</v>
      </c>
      <c r="CD48" s="12">
        <f t="shared" si="226"/>
        <v>0</v>
      </c>
      <c r="CE48" s="12">
        <f t="shared" si="227"/>
        <v>0</v>
      </c>
      <c r="CF48" s="12">
        <f t="shared" si="228"/>
        <v>0</v>
      </c>
    </row>
    <row r="49" spans="1:84" s="12" customFormat="1" ht="60" customHeight="1">
      <c r="A49" s="414"/>
      <c r="B49" s="427"/>
      <c r="D49" s="389" t="s">
        <v>236</v>
      </c>
      <c r="E49" s="428"/>
      <c r="F49" s="409" t="s">
        <v>168</v>
      </c>
      <c r="G49" s="409" t="s">
        <v>165</v>
      </c>
      <c r="H49" s="409" t="s">
        <v>141</v>
      </c>
      <c r="I49" s="310">
        <v>1</v>
      </c>
      <c r="J49" s="310" t="s">
        <v>327</v>
      </c>
      <c r="K49" s="406">
        <v>217.03500000000003</v>
      </c>
      <c r="L49" s="202"/>
      <c r="M49" s="179"/>
      <c r="N49" s="313"/>
      <c r="O49" s="179"/>
      <c r="P49" s="313"/>
      <c r="Q49" s="179"/>
      <c r="R49" s="313"/>
      <c r="S49" s="179"/>
      <c r="T49" s="179"/>
      <c r="U49" s="313"/>
      <c r="V49" s="179"/>
      <c r="W49" s="313"/>
      <c r="X49" s="179"/>
      <c r="Y49" s="180"/>
      <c r="Z49" s="521" t="s">
        <v>260</v>
      </c>
      <c r="AA49" s="523">
        <f>K49*L49+K49*M49+K49*N49+K49*O49+K49*P49+K49*Q49+K49*S49+K49*U49+K49*V49+K49*W49+K49*X49+K49*Y49+K49*T49+K49*R49</f>
        <v>0</v>
      </c>
      <c r="AB49" s="310" t="str">
        <f t="shared" si="230"/>
        <v>No</v>
      </c>
      <c r="AC49" s="205" t="str">
        <f t="shared" si="186"/>
        <v>No</v>
      </c>
      <c r="AE49" s="204">
        <v>1</v>
      </c>
      <c r="AF49" s="205">
        <f t="shared" si="229"/>
        <v>0</v>
      </c>
      <c r="AH49" s="442">
        <v>1.8</v>
      </c>
      <c r="AI49" s="441">
        <f t="shared" si="187"/>
        <v>0</v>
      </c>
      <c r="AJ49" s="292">
        <f t="shared" si="188"/>
        <v>0</v>
      </c>
      <c r="AK49" s="292">
        <f t="shared" si="189"/>
        <v>0</v>
      </c>
      <c r="AL49" s="292">
        <f t="shared" si="190"/>
        <v>0</v>
      </c>
      <c r="AM49" s="292">
        <f t="shared" si="191"/>
        <v>0</v>
      </c>
      <c r="AN49" s="292">
        <f t="shared" si="192"/>
        <v>0</v>
      </c>
      <c r="AO49" s="292">
        <f t="shared" si="193"/>
        <v>0</v>
      </c>
      <c r="AP49" s="292">
        <f t="shared" si="194"/>
        <v>0</v>
      </c>
      <c r="AQ49" s="292">
        <f t="shared" si="195"/>
        <v>0</v>
      </c>
      <c r="AR49" s="292">
        <f t="shared" si="196"/>
        <v>0</v>
      </c>
      <c r="AS49" s="292">
        <f t="shared" si="197"/>
        <v>0</v>
      </c>
      <c r="AT49" s="292">
        <f t="shared" si="198"/>
        <v>0</v>
      </c>
      <c r="AU49" s="292">
        <f t="shared" si="199"/>
        <v>0</v>
      </c>
      <c r="AV49" s="292">
        <f t="shared" si="200"/>
        <v>0</v>
      </c>
      <c r="AW49" s="292">
        <f t="shared" si="201"/>
        <v>0</v>
      </c>
      <c r="AX49" s="292"/>
      <c r="AY49" s="457">
        <v>1</v>
      </c>
      <c r="AZ49" s="162">
        <v>5</v>
      </c>
      <c r="BA49" s="160"/>
      <c r="BB49" s="162"/>
      <c r="BD49" s="12">
        <f t="shared" si="202"/>
        <v>0</v>
      </c>
      <c r="BE49" s="12">
        <f t="shared" si="203"/>
        <v>0</v>
      </c>
      <c r="BF49" s="12">
        <f t="shared" si="204"/>
        <v>0</v>
      </c>
      <c r="BG49" s="12">
        <f t="shared" si="205"/>
        <v>0</v>
      </c>
      <c r="BH49" s="12">
        <f t="shared" si="206"/>
        <v>0</v>
      </c>
      <c r="BI49" s="12">
        <f t="shared" si="207"/>
        <v>0</v>
      </c>
      <c r="BJ49" s="12">
        <f t="shared" si="208"/>
        <v>0</v>
      </c>
      <c r="BK49" s="12">
        <f t="shared" si="209"/>
        <v>0</v>
      </c>
      <c r="BM49" s="126">
        <f t="shared" si="210"/>
        <v>0</v>
      </c>
      <c r="BN49" s="126">
        <f t="shared" si="211"/>
        <v>0</v>
      </c>
      <c r="BO49" s="126">
        <f t="shared" si="212"/>
        <v>0</v>
      </c>
      <c r="BQ49" s="12">
        <f t="shared" si="213"/>
        <v>0</v>
      </c>
      <c r="BR49" s="12">
        <f t="shared" si="214"/>
        <v>0</v>
      </c>
      <c r="BS49" s="12">
        <f t="shared" si="215"/>
        <v>0</v>
      </c>
      <c r="BT49" s="12">
        <f t="shared" si="216"/>
        <v>0</v>
      </c>
      <c r="BU49" s="12">
        <f t="shared" si="217"/>
        <v>0</v>
      </c>
      <c r="BV49" s="12">
        <f t="shared" si="218"/>
        <v>0</v>
      </c>
      <c r="BW49" s="12">
        <f t="shared" si="219"/>
        <v>0</v>
      </c>
      <c r="BX49" s="12">
        <f t="shared" si="220"/>
        <v>0</v>
      </c>
      <c r="BY49" s="12">
        <f t="shared" si="221"/>
        <v>0</v>
      </c>
      <c r="BZ49" s="12">
        <f t="shared" si="222"/>
        <v>0</v>
      </c>
      <c r="CA49" s="12">
        <f t="shared" si="223"/>
        <v>0</v>
      </c>
      <c r="CB49" s="12">
        <f t="shared" si="224"/>
        <v>0</v>
      </c>
      <c r="CC49" s="12">
        <f t="shared" si="225"/>
        <v>0</v>
      </c>
      <c r="CD49" s="12">
        <f t="shared" si="226"/>
        <v>0</v>
      </c>
      <c r="CE49" s="12">
        <f t="shared" si="227"/>
        <v>0</v>
      </c>
      <c r="CF49" s="12">
        <f t="shared" si="228"/>
        <v>0</v>
      </c>
    </row>
    <row r="50" spans="1:84" s="12" customFormat="1" ht="60" customHeight="1">
      <c r="A50" s="414"/>
      <c r="B50" s="424"/>
      <c r="D50" s="389" t="s">
        <v>238</v>
      </c>
      <c r="E50" s="346" t="s">
        <v>340</v>
      </c>
      <c r="F50" s="409" t="s">
        <v>168</v>
      </c>
      <c r="G50" s="409" t="s">
        <v>165</v>
      </c>
      <c r="H50" s="409" t="s">
        <v>141</v>
      </c>
      <c r="I50" s="310">
        <v>1</v>
      </c>
      <c r="J50" s="310" t="s">
        <v>327</v>
      </c>
      <c r="K50" s="406">
        <v>261.55500000000001</v>
      </c>
      <c r="L50" s="202"/>
      <c r="M50" s="179"/>
      <c r="N50" s="313"/>
      <c r="O50" s="179"/>
      <c r="P50" s="313"/>
      <c r="Q50" s="179"/>
      <c r="R50" s="313"/>
      <c r="S50" s="179"/>
      <c r="T50" s="179"/>
      <c r="U50" s="313"/>
      <c r="V50" s="179"/>
      <c r="W50" s="313"/>
      <c r="X50" s="179"/>
      <c r="Y50" s="180"/>
      <c r="Z50" s="202"/>
      <c r="AA50" s="523">
        <f>K50*L50+K50*M50+K50*N50+K50*O50+K50*P50+K50*Q50+K50*S50+K50*U50+K50*V50+K50*W50+K50*X50+K50*Y50+K50*T50+K50*Z50+K50*R50</f>
        <v>0</v>
      </c>
      <c r="AB50" s="310" t="str">
        <f t="shared" si="230"/>
        <v>No</v>
      </c>
      <c r="AC50" s="205" t="str">
        <f t="shared" si="186"/>
        <v>No</v>
      </c>
      <c r="AE50" s="204">
        <v>1</v>
      </c>
      <c r="AF50" s="205">
        <f t="shared" si="229"/>
        <v>0</v>
      </c>
      <c r="AH50" s="442">
        <v>1.8</v>
      </c>
      <c r="AI50" s="441">
        <f t="shared" si="187"/>
        <v>0</v>
      </c>
      <c r="AJ50" s="292">
        <f t="shared" si="188"/>
        <v>0</v>
      </c>
      <c r="AK50" s="292">
        <f t="shared" si="189"/>
        <v>0</v>
      </c>
      <c r="AL50" s="292">
        <f t="shared" si="190"/>
        <v>0</v>
      </c>
      <c r="AM50" s="292">
        <f t="shared" si="191"/>
        <v>0</v>
      </c>
      <c r="AN50" s="292">
        <f t="shared" si="192"/>
        <v>0</v>
      </c>
      <c r="AO50" s="292">
        <f t="shared" si="193"/>
        <v>0</v>
      </c>
      <c r="AP50" s="292">
        <f t="shared" si="194"/>
        <v>0</v>
      </c>
      <c r="AQ50" s="292">
        <f t="shared" si="195"/>
        <v>0</v>
      </c>
      <c r="AR50" s="292">
        <f t="shared" si="196"/>
        <v>0</v>
      </c>
      <c r="AS50" s="292">
        <f t="shared" si="197"/>
        <v>0</v>
      </c>
      <c r="AT50" s="292">
        <f t="shared" si="198"/>
        <v>0</v>
      </c>
      <c r="AU50" s="292">
        <f t="shared" si="199"/>
        <v>0</v>
      </c>
      <c r="AV50" s="292">
        <f t="shared" si="200"/>
        <v>0</v>
      </c>
      <c r="AW50" s="292">
        <f t="shared" si="201"/>
        <v>0</v>
      </c>
      <c r="AX50" s="292">
        <f>I50*Z50</f>
        <v>0</v>
      </c>
      <c r="AY50" s="457">
        <v>1</v>
      </c>
      <c r="AZ50" s="162">
        <v>5</v>
      </c>
      <c r="BA50" s="160"/>
      <c r="BB50" s="162"/>
      <c r="BD50" s="12">
        <f t="shared" si="202"/>
        <v>0</v>
      </c>
      <c r="BE50" s="12">
        <f t="shared" si="203"/>
        <v>0</v>
      </c>
      <c r="BF50" s="12">
        <f t="shared" si="204"/>
        <v>0</v>
      </c>
      <c r="BG50" s="12">
        <f t="shared" si="205"/>
        <v>0</v>
      </c>
      <c r="BH50" s="12">
        <f t="shared" si="206"/>
        <v>0</v>
      </c>
      <c r="BI50" s="12">
        <f t="shared" si="207"/>
        <v>0</v>
      </c>
      <c r="BJ50" s="12">
        <f t="shared" si="208"/>
        <v>0</v>
      </c>
      <c r="BK50" s="12">
        <f t="shared" si="209"/>
        <v>0</v>
      </c>
      <c r="BM50" s="126">
        <f t="shared" si="210"/>
        <v>0</v>
      </c>
      <c r="BN50" s="126">
        <f t="shared" si="211"/>
        <v>0</v>
      </c>
      <c r="BO50" s="126">
        <f t="shared" si="212"/>
        <v>0</v>
      </c>
      <c r="BQ50" s="12">
        <f t="shared" si="213"/>
        <v>0</v>
      </c>
      <c r="BR50" s="12">
        <f t="shared" si="214"/>
        <v>0</v>
      </c>
      <c r="BS50" s="12">
        <f t="shared" si="215"/>
        <v>0</v>
      </c>
      <c r="BT50" s="12">
        <f t="shared" si="216"/>
        <v>0</v>
      </c>
      <c r="BU50" s="12">
        <f t="shared" si="217"/>
        <v>0</v>
      </c>
      <c r="BV50" s="12">
        <f t="shared" si="218"/>
        <v>0</v>
      </c>
      <c r="BW50" s="12">
        <f t="shared" si="219"/>
        <v>0</v>
      </c>
      <c r="BX50" s="12">
        <f t="shared" si="220"/>
        <v>0</v>
      </c>
      <c r="BY50" s="12">
        <f t="shared" si="221"/>
        <v>0</v>
      </c>
      <c r="BZ50" s="12">
        <f t="shared" si="222"/>
        <v>0</v>
      </c>
      <c r="CA50" s="12">
        <f t="shared" si="223"/>
        <v>0</v>
      </c>
      <c r="CB50" s="12">
        <f t="shared" si="224"/>
        <v>0</v>
      </c>
      <c r="CC50" s="12">
        <f t="shared" si="225"/>
        <v>0</v>
      </c>
      <c r="CD50" s="12">
        <f t="shared" si="226"/>
        <v>0</v>
      </c>
      <c r="CE50" s="12">
        <f t="shared" si="227"/>
        <v>0</v>
      </c>
      <c r="CF50" s="12">
        <f t="shared" si="228"/>
        <v>0</v>
      </c>
    </row>
    <row r="51" spans="1:84" s="126" customFormat="1" ht="60" customHeight="1">
      <c r="A51" s="414"/>
      <c r="B51" s="425"/>
      <c r="C51" s="12"/>
      <c r="D51" s="229" t="s">
        <v>237</v>
      </c>
      <c r="E51" s="348"/>
      <c r="F51" s="410" t="s">
        <v>167</v>
      </c>
      <c r="G51" s="410" t="s">
        <v>65</v>
      </c>
      <c r="H51" s="410" t="s">
        <v>142</v>
      </c>
      <c r="I51" s="126">
        <v>1</v>
      </c>
      <c r="J51" s="126" t="s">
        <v>327</v>
      </c>
      <c r="K51" s="426">
        <v>261.55500000000001</v>
      </c>
      <c r="L51" s="206"/>
      <c r="M51" s="177"/>
      <c r="N51" s="304"/>
      <c r="O51" s="177"/>
      <c r="P51" s="304"/>
      <c r="Q51" s="177"/>
      <c r="R51" s="304"/>
      <c r="S51" s="177"/>
      <c r="T51" s="177"/>
      <c r="U51" s="304"/>
      <c r="V51" s="177"/>
      <c r="W51" s="304"/>
      <c r="X51" s="177"/>
      <c r="Y51" s="178"/>
      <c r="Z51" s="520" t="s">
        <v>260</v>
      </c>
      <c r="AA51" s="522">
        <f>K51*L51+K51*M51+K51*N51+K51*O51+K51*P51+K51*Q51+K51*S51+K51*U51+K51*V51+K51*W51+K51*X51+K51*Y51+K51*T51+K51*R51</f>
        <v>0</v>
      </c>
      <c r="AB51" s="126" t="str">
        <f t="shared" si="230"/>
        <v>No</v>
      </c>
      <c r="AC51" s="306" t="str">
        <f t="shared" si="186"/>
        <v>No</v>
      </c>
      <c r="AD51" s="12"/>
      <c r="AE51" s="204">
        <v>1</v>
      </c>
      <c r="AF51" s="205">
        <f t="shared" si="229"/>
        <v>0</v>
      </c>
      <c r="AH51" s="442">
        <v>3.45</v>
      </c>
      <c r="AI51" s="441">
        <f t="shared" si="187"/>
        <v>0</v>
      </c>
      <c r="AJ51" s="292">
        <f t="shared" si="188"/>
        <v>0</v>
      </c>
      <c r="AK51" s="292">
        <f t="shared" si="189"/>
        <v>0</v>
      </c>
      <c r="AL51" s="292">
        <f t="shared" si="190"/>
        <v>0</v>
      </c>
      <c r="AM51" s="292">
        <f t="shared" si="191"/>
        <v>0</v>
      </c>
      <c r="AN51" s="292">
        <f t="shared" si="192"/>
        <v>0</v>
      </c>
      <c r="AO51" s="292">
        <f t="shared" si="193"/>
        <v>0</v>
      </c>
      <c r="AP51" s="292">
        <f t="shared" si="194"/>
        <v>0</v>
      </c>
      <c r="AQ51" s="292">
        <f t="shared" si="195"/>
        <v>0</v>
      </c>
      <c r="AR51" s="292">
        <f t="shared" si="196"/>
        <v>0</v>
      </c>
      <c r="AS51" s="292">
        <f t="shared" si="197"/>
        <v>0</v>
      </c>
      <c r="AT51" s="292">
        <f t="shared" si="198"/>
        <v>0</v>
      </c>
      <c r="AU51" s="292">
        <f t="shared" si="199"/>
        <v>0</v>
      </c>
      <c r="AV51" s="292">
        <f t="shared" si="200"/>
        <v>0</v>
      </c>
      <c r="AW51" s="292">
        <f t="shared" si="201"/>
        <v>0</v>
      </c>
      <c r="AX51" s="292"/>
      <c r="AY51" s="457">
        <v>1</v>
      </c>
      <c r="AZ51" s="162">
        <v>6</v>
      </c>
      <c r="BA51" s="160"/>
      <c r="BB51" s="162"/>
      <c r="BD51" s="12">
        <f t="shared" si="202"/>
        <v>0</v>
      </c>
      <c r="BE51" s="12">
        <f t="shared" si="203"/>
        <v>0</v>
      </c>
      <c r="BF51" s="12">
        <f t="shared" si="204"/>
        <v>0</v>
      </c>
      <c r="BG51" s="12">
        <f t="shared" si="205"/>
        <v>0</v>
      </c>
      <c r="BH51" s="12">
        <f t="shared" si="206"/>
        <v>0</v>
      </c>
      <c r="BI51" s="12">
        <f t="shared" si="207"/>
        <v>0</v>
      </c>
      <c r="BJ51" s="12">
        <f t="shared" si="208"/>
        <v>0</v>
      </c>
      <c r="BK51" s="12">
        <f t="shared" si="209"/>
        <v>0</v>
      </c>
      <c r="BM51" s="126">
        <f t="shared" si="210"/>
        <v>0</v>
      </c>
      <c r="BN51" s="126">
        <f t="shared" si="211"/>
        <v>0</v>
      </c>
      <c r="BO51" s="126">
        <f t="shared" si="212"/>
        <v>0</v>
      </c>
      <c r="BQ51" s="12">
        <f t="shared" si="213"/>
        <v>0</v>
      </c>
      <c r="BR51" s="12">
        <f t="shared" si="214"/>
        <v>0</v>
      </c>
      <c r="BS51" s="12">
        <f t="shared" si="215"/>
        <v>0</v>
      </c>
      <c r="BT51" s="12">
        <f t="shared" si="216"/>
        <v>0</v>
      </c>
      <c r="BU51" s="12">
        <f t="shared" si="217"/>
        <v>0</v>
      </c>
      <c r="BV51" s="12">
        <f t="shared" si="218"/>
        <v>0</v>
      </c>
      <c r="BW51" s="12">
        <f t="shared" si="219"/>
        <v>0</v>
      </c>
      <c r="BX51" s="12">
        <f t="shared" si="220"/>
        <v>0</v>
      </c>
      <c r="BY51" s="12">
        <f t="shared" si="221"/>
        <v>0</v>
      </c>
      <c r="BZ51" s="12">
        <f t="shared" si="222"/>
        <v>0</v>
      </c>
      <c r="CA51" s="12">
        <f t="shared" si="223"/>
        <v>0</v>
      </c>
      <c r="CB51" s="12">
        <f t="shared" si="224"/>
        <v>0</v>
      </c>
      <c r="CC51" s="12">
        <f t="shared" si="225"/>
        <v>0</v>
      </c>
      <c r="CD51" s="12">
        <f t="shared" si="226"/>
        <v>0</v>
      </c>
      <c r="CE51" s="12">
        <f t="shared" si="227"/>
        <v>0</v>
      </c>
      <c r="CF51" s="12">
        <f t="shared" si="228"/>
        <v>0</v>
      </c>
    </row>
    <row r="52" spans="1:84" s="126" customFormat="1" ht="60" customHeight="1">
      <c r="A52" s="414"/>
      <c r="B52" s="429"/>
      <c r="C52" s="39"/>
      <c r="D52" s="430" t="s">
        <v>239</v>
      </c>
      <c r="E52" s="352" t="s">
        <v>340</v>
      </c>
      <c r="F52" s="412" t="s">
        <v>167</v>
      </c>
      <c r="G52" s="412" t="s">
        <v>65</v>
      </c>
      <c r="H52" s="412" t="s">
        <v>142</v>
      </c>
      <c r="I52" s="351">
        <v>1</v>
      </c>
      <c r="J52" s="351" t="s">
        <v>327</v>
      </c>
      <c r="K52" s="431">
        <v>289.38000000000005</v>
      </c>
      <c r="L52" s="354"/>
      <c r="M52" s="355"/>
      <c r="N52" s="356"/>
      <c r="O52" s="355"/>
      <c r="P52" s="356"/>
      <c r="Q52" s="355"/>
      <c r="R52" s="356"/>
      <c r="S52" s="355"/>
      <c r="T52" s="355"/>
      <c r="U52" s="356"/>
      <c r="V52" s="355"/>
      <c r="W52" s="356"/>
      <c r="X52" s="355"/>
      <c r="Y52" s="357"/>
      <c r="Z52" s="354"/>
      <c r="AA52" s="524">
        <f>K52*L52+K52*M52+K52*N52+K52*O52+K52*P52+K52*Q52+K52*S52+K52*U52+K52*V52+K52*W52+K52*X52+K52*Y52+K52*T52+K52*Z52+K52*R52</f>
        <v>0</v>
      </c>
      <c r="AB52" s="351" t="str">
        <f>IF(SUM(L52:Z52)&gt;0,"Yes","No")</f>
        <v>No</v>
      </c>
      <c r="AC52" s="358" t="str">
        <f t="shared" si="186"/>
        <v>No</v>
      </c>
      <c r="AD52" s="12"/>
      <c r="AE52" s="208">
        <v>1</v>
      </c>
      <c r="AF52" s="209">
        <f>AE52*SUM(L52:Z52)</f>
        <v>0</v>
      </c>
      <c r="AH52" s="443">
        <v>3.45</v>
      </c>
      <c r="AI52" s="441">
        <f t="shared" si="187"/>
        <v>0</v>
      </c>
      <c r="AJ52" s="292">
        <f t="shared" si="188"/>
        <v>0</v>
      </c>
      <c r="AK52" s="292">
        <f t="shared" si="189"/>
        <v>0</v>
      </c>
      <c r="AL52" s="292">
        <f t="shared" si="190"/>
        <v>0</v>
      </c>
      <c r="AM52" s="292">
        <f t="shared" si="191"/>
        <v>0</v>
      </c>
      <c r="AN52" s="292">
        <f t="shared" si="192"/>
        <v>0</v>
      </c>
      <c r="AO52" s="292">
        <f t="shared" si="193"/>
        <v>0</v>
      </c>
      <c r="AP52" s="292">
        <f t="shared" si="194"/>
        <v>0</v>
      </c>
      <c r="AQ52" s="292">
        <f t="shared" si="195"/>
        <v>0</v>
      </c>
      <c r="AR52" s="292">
        <f t="shared" si="196"/>
        <v>0</v>
      </c>
      <c r="AS52" s="292">
        <f t="shared" si="197"/>
        <v>0</v>
      </c>
      <c r="AT52" s="292">
        <f t="shared" si="198"/>
        <v>0</v>
      </c>
      <c r="AU52" s="292">
        <f t="shared" si="199"/>
        <v>0</v>
      </c>
      <c r="AV52" s="292">
        <f t="shared" si="200"/>
        <v>0</v>
      </c>
      <c r="AW52" s="292">
        <f t="shared" si="201"/>
        <v>0</v>
      </c>
      <c r="AX52" s="292">
        <f>I52*Z52</f>
        <v>0</v>
      </c>
      <c r="AY52" s="458">
        <v>1</v>
      </c>
      <c r="AZ52" s="353">
        <v>6</v>
      </c>
      <c r="BA52" s="317"/>
      <c r="BB52" s="353"/>
      <c r="BD52" s="12">
        <f t="shared" si="202"/>
        <v>0</v>
      </c>
      <c r="BE52" s="12">
        <f t="shared" si="203"/>
        <v>0</v>
      </c>
      <c r="BF52" s="12">
        <f t="shared" si="204"/>
        <v>0</v>
      </c>
      <c r="BG52" s="12">
        <f t="shared" si="205"/>
        <v>0</v>
      </c>
      <c r="BH52" s="12">
        <f t="shared" si="206"/>
        <v>0</v>
      </c>
      <c r="BI52" s="12">
        <f t="shared" si="207"/>
        <v>0</v>
      </c>
      <c r="BJ52" s="12">
        <f t="shared" si="208"/>
        <v>0</v>
      </c>
      <c r="BK52" s="12">
        <f t="shared" si="209"/>
        <v>0</v>
      </c>
      <c r="BM52" s="126">
        <f t="shared" si="210"/>
        <v>0</v>
      </c>
      <c r="BN52" s="126">
        <f t="shared" si="211"/>
        <v>0</v>
      </c>
      <c r="BO52" s="126">
        <f t="shared" si="212"/>
        <v>0</v>
      </c>
      <c r="BQ52" s="12">
        <f t="shared" si="213"/>
        <v>0</v>
      </c>
      <c r="BR52" s="12">
        <f t="shared" si="214"/>
        <v>0</v>
      </c>
      <c r="BS52" s="12">
        <f t="shared" si="215"/>
        <v>0</v>
      </c>
      <c r="BT52" s="12">
        <f t="shared" si="216"/>
        <v>0</v>
      </c>
      <c r="BU52" s="12">
        <f t="shared" si="217"/>
        <v>0</v>
      </c>
      <c r="BV52" s="12">
        <f t="shared" si="218"/>
        <v>0</v>
      </c>
      <c r="BW52" s="12">
        <f t="shared" si="219"/>
        <v>0</v>
      </c>
      <c r="BX52" s="12">
        <f t="shared" si="220"/>
        <v>0</v>
      </c>
      <c r="BY52" s="12">
        <f t="shared" si="221"/>
        <v>0</v>
      </c>
      <c r="BZ52" s="12">
        <f t="shared" si="222"/>
        <v>0</v>
      </c>
      <c r="CA52" s="12">
        <f t="shared" si="223"/>
        <v>0</v>
      </c>
      <c r="CB52" s="12">
        <f t="shared" si="224"/>
        <v>0</v>
      </c>
      <c r="CC52" s="12">
        <f t="shared" si="225"/>
        <v>0</v>
      </c>
      <c r="CD52" s="12">
        <f t="shared" si="226"/>
        <v>0</v>
      </c>
      <c r="CE52" s="12">
        <f t="shared" si="227"/>
        <v>0</v>
      </c>
      <c r="CF52" s="12">
        <f t="shared" si="228"/>
        <v>0</v>
      </c>
    </row>
    <row r="53" spans="1:84" s="126" customFormat="1" ht="35.4" customHeight="1" thickBot="1">
      <c r="B53" s="125"/>
      <c r="C53" s="128"/>
      <c r="D53" s="124"/>
      <c r="E53" s="125"/>
      <c r="F53" s="124"/>
      <c r="G53" s="124"/>
      <c r="H53" s="124"/>
      <c r="I53" s="124"/>
      <c r="J53" s="128"/>
      <c r="K53" s="276" t="s">
        <v>256</v>
      </c>
      <c r="L53" s="276"/>
      <c r="N53" s="65"/>
      <c r="O53" s="128"/>
      <c r="P53" s="128"/>
      <c r="Q53" s="128"/>
      <c r="R53" s="128"/>
      <c r="S53" s="128"/>
      <c r="T53" s="128"/>
      <c r="U53" s="685"/>
      <c r="V53" s="686"/>
      <c r="W53" s="686"/>
      <c r="X53" s="210"/>
      <c r="Y53" s="210"/>
      <c r="Z53" s="210"/>
      <c r="AA53" s="216"/>
      <c r="AB53" s="216" t="s">
        <v>29</v>
      </c>
      <c r="AC53" s="216" t="s">
        <v>29</v>
      </c>
      <c r="AH53" s="440"/>
      <c r="AI53" s="440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127"/>
      <c r="AY53" s="455"/>
      <c r="AZ53" s="161"/>
      <c r="BA53" s="159"/>
      <c r="BB53" s="161"/>
      <c r="BE53" s="684"/>
      <c r="BF53" s="684"/>
      <c r="BG53" s="684"/>
      <c r="BH53" s="684"/>
      <c r="BI53" s="684"/>
      <c r="BJ53" s="684"/>
      <c r="BK53" s="684"/>
      <c r="BL53" s="684"/>
      <c r="BM53" s="684"/>
      <c r="BN53" s="684"/>
      <c r="BO53" s="684"/>
      <c r="BP53" s="684"/>
    </row>
    <row r="54" spans="1:84" s="12" customFormat="1" ht="60" customHeight="1" thickBot="1">
      <c r="A54" s="342"/>
      <c r="B54" s="290"/>
      <c r="C54" s="344"/>
      <c r="D54" s="388" t="s">
        <v>218</v>
      </c>
      <c r="E54" s="634"/>
      <c r="F54" s="419" t="s">
        <v>167</v>
      </c>
      <c r="G54" s="419" t="s">
        <v>165</v>
      </c>
      <c r="H54" s="419" t="s">
        <v>387</v>
      </c>
      <c r="I54" s="298">
        <v>2</v>
      </c>
      <c r="J54" s="298" t="s">
        <v>327</v>
      </c>
      <c r="K54" s="420">
        <v>289.8</v>
      </c>
      <c r="L54" s="421"/>
      <c r="M54" s="296"/>
      <c r="N54" s="295"/>
      <c r="O54" s="296"/>
      <c r="P54" s="295"/>
      <c r="Q54" s="296"/>
      <c r="R54" s="295"/>
      <c r="S54" s="296"/>
      <c r="T54" s="296"/>
      <c r="U54" s="295"/>
      <c r="V54" s="296"/>
      <c r="W54" s="295"/>
      <c r="X54" s="296"/>
      <c r="Y54" s="297"/>
      <c r="Z54" s="635" t="s">
        <v>260</v>
      </c>
      <c r="AA54" s="630">
        <f t="shared" ref="AA54:AA59" si="231">K54*L54+K54*M54+K54*N54+K54*O54+K54*P54+K54*Q54+K54*S54+K54*U54+K54*V54+K54*W54+K54*X54+K54*Y54+K54*T54+K54*R54</f>
        <v>0</v>
      </c>
      <c r="AB54" s="298" t="str">
        <f t="shared" ref="AB54" si="232">IF(SUM(L54:Y54)&gt;0,"Yes","No")</f>
        <v>No</v>
      </c>
      <c r="AC54" s="201" t="str">
        <f t="shared" ref="AC54:AC63" si="233">IF(B54="New","Yes","No")</f>
        <v>No</v>
      </c>
      <c r="AE54" s="204">
        <v>2</v>
      </c>
      <c r="AF54" s="205">
        <f t="shared" ref="AF54" si="234">AE54*SUM(L54:Y54)</f>
        <v>0</v>
      </c>
      <c r="AH54" s="442">
        <v>1.8</v>
      </c>
      <c r="AI54" s="441">
        <f t="shared" ref="AI54:AI63" si="235">SUM(L54:Y54)*AH54</f>
        <v>0</v>
      </c>
      <c r="AJ54" s="292">
        <f t="shared" ref="AJ54:AO54" si="236">$I$54*L54</f>
        <v>0</v>
      </c>
      <c r="AK54" s="292">
        <f t="shared" si="236"/>
        <v>0</v>
      </c>
      <c r="AL54" s="292">
        <f t="shared" si="236"/>
        <v>0</v>
      </c>
      <c r="AM54" s="292">
        <f t="shared" si="236"/>
        <v>0</v>
      </c>
      <c r="AN54" s="292">
        <f t="shared" si="236"/>
        <v>0</v>
      </c>
      <c r="AO54" s="292">
        <f t="shared" si="236"/>
        <v>0</v>
      </c>
      <c r="AP54" s="292">
        <f t="shared" ref="AP54:AP63" si="237">I54*R54</f>
        <v>0</v>
      </c>
      <c r="AQ54" s="292">
        <f t="shared" ref="AQ54:AW54" si="238">$I$54*S54</f>
        <v>0</v>
      </c>
      <c r="AR54" s="292">
        <f t="shared" si="238"/>
        <v>0</v>
      </c>
      <c r="AS54" s="292">
        <f t="shared" si="238"/>
        <v>0</v>
      </c>
      <c r="AT54" s="292">
        <f t="shared" si="238"/>
        <v>0</v>
      </c>
      <c r="AU54" s="292">
        <f t="shared" si="238"/>
        <v>0</v>
      </c>
      <c r="AV54" s="292">
        <f t="shared" si="238"/>
        <v>0</v>
      </c>
      <c r="AW54" s="292">
        <f t="shared" si="238"/>
        <v>0</v>
      </c>
      <c r="AX54" s="408"/>
      <c r="AY54" s="457">
        <v>2</v>
      </c>
      <c r="AZ54" s="162">
        <v>8</v>
      </c>
      <c r="BA54" s="160"/>
      <c r="BB54" s="162"/>
      <c r="BD54" s="12">
        <f t="shared" ref="BD54:BD63" si="239">IF(G54="XS",IF(SUM(L54:Z54)&gt;0,SUM(L54:Z54),0),0)*I54</f>
        <v>0</v>
      </c>
      <c r="BE54" s="12">
        <f t="shared" ref="BE54:BE63" si="240">IF(G54="S",IF(SUM(L54:Z54)&gt;0,SUM(L54:Z54),0),0)*I54</f>
        <v>0</v>
      </c>
      <c r="BF54" s="12">
        <f t="shared" ref="BF54:BF63" si="241">IF(G54="M",IF(SUM(L54:Z54)&gt;0,SUM(L54:Z54),0),0)*I54</f>
        <v>0</v>
      </c>
      <c r="BG54" s="12">
        <f t="shared" ref="BG54:BG63" si="242">IF(G54="L",IF(SUM(L54:Z54)&gt;0,SUM(L54:Z54),0),0)*I54</f>
        <v>0</v>
      </c>
      <c r="BH54" s="12">
        <f t="shared" ref="BH54:BH63" si="243">IF(G54="XL",IF(SUM(L54:Z54)&gt;0,SUM(L54:Z54),0),0)*I54</f>
        <v>0</v>
      </c>
      <c r="BI54" s="12">
        <f t="shared" ref="BI54:BI63" si="244">IF(G54="2XL",IF(SUM(L54:Z54)&gt;0,SUM(L54:Z54),0),0)*I54</f>
        <v>0</v>
      </c>
      <c r="BJ54" s="12">
        <f t="shared" ref="BJ54:BJ63" si="245">IF(G54="3XL",IF(SUM(L54:Z54)&gt;0,SUM(L54:Z54),0),0)*I54</f>
        <v>0</v>
      </c>
      <c r="BK54" s="12">
        <f t="shared" ref="BK54:BK63" si="246">IF(G54="various",IF(SUM(L54:Z54)&gt;0,SUM(L54:Z54),0),0)*I54</f>
        <v>0</v>
      </c>
      <c r="BM54" s="126">
        <f t="shared" ref="BM54:BM62" si="247">IF(E54="",IF(SUM(L54:Z54)&gt;0,SUM(L54:Z54),0),0)*I54</f>
        <v>0</v>
      </c>
      <c r="BN54" s="126">
        <f t="shared" ref="BN54:BN63" si="248">IF(E54="Dual tex.",IF(SUM(L54:Z54)&gt;0,SUM(L54:Z54),0),0)*I54</f>
        <v>0</v>
      </c>
      <c r="BO54" s="126">
        <f t="shared" ref="BO54:BO63" si="249">IF(E54="No tex.",IF(SUM(L54:Z54)&gt;0,SUM(L54:Z54),0),0)*I54</f>
        <v>0</v>
      </c>
      <c r="BP54" s="126"/>
      <c r="BQ54" s="12">
        <f t="shared" ref="BQ54:BQ63" si="250">IF(F54="sloper",IF(SUM(L54:Z54)&gt;0,SUM(L54:Z54),0),0)*I54</f>
        <v>0</v>
      </c>
      <c r="BR54" s="12">
        <f t="shared" ref="BR54:BR63" si="251">IF(F54="footholds",IF(SUM(L54:Z54)&gt;0,SUM(L54:Z54),0),0)*I54</f>
        <v>0</v>
      </c>
      <c r="BS54" s="12">
        <f t="shared" ref="BS54:BS63" si="252">IF(F54="micros",IF(SUM(L54:Z54)&gt;0,SUM(L54:Z54),0),0)*I54</f>
        <v>0</v>
      </c>
      <c r="BT54" s="12">
        <f t="shared" ref="BT54:BT63" si="253">IF(F54="jug",IF(SUM(L54:Z54)&gt;0,SUM(L54:Z54),0),0)*I54</f>
        <v>0</v>
      </c>
      <c r="BU54" s="12">
        <f t="shared" ref="BU54:BU63" si="254">IF(F54="ledge",IF(SUM(L54:Z54)&gt;0,SUM(L54:Z54),0),0)*I54</f>
        <v>0</v>
      </c>
      <c r="BV54" s="12">
        <f t="shared" ref="BV54:BV63" si="255">IF(F54="edge",IF(SUM(L54:Z54)&gt;0,SUM(L54:Z54),0),0)*I54</f>
        <v>0</v>
      </c>
      <c r="BW54" s="12">
        <f t="shared" ref="BW54:BW63" si="256">IF(F54="crimp",IF(SUM(L54:Z54)&gt;0,SUM(L54:Z54),0),0)*I54</f>
        <v>0</v>
      </c>
      <c r="BX54" s="12">
        <f t="shared" ref="BX54:BX63" si="257">IF(F54="incut",IF(SUM(L54:Z54)&gt;0,SUM(L54:Z54),0),0)*I54</f>
        <v>0</v>
      </c>
      <c r="BY54" s="12">
        <f t="shared" ref="BY54:BY63" si="258">IF(F54="dish",IF(SUM(L54:Z54)&gt;0,SUM(L54:Z54),0),0)*I54</f>
        <v>0</v>
      </c>
      <c r="BZ54" s="12">
        <f t="shared" ref="BZ54:BZ63" si="259">IF(F54="pinch",IF(SUM(L54:Z54)&gt;0,SUM(L54:Z54),0),0)*I54</f>
        <v>0</v>
      </c>
      <c r="CA54" s="12">
        <f t="shared" ref="CA54:CA63" si="260">IF(F54="pocket",IF(SUM(L54:Z54)&gt;0,SUM(L54:Z54),0),0)*I54</f>
        <v>0</v>
      </c>
      <c r="CB54" s="12">
        <f t="shared" ref="CB54:CB63" si="261">IF(F54="insert",IF(SUM(L54:Z54)&gt;0,SUM(L54:Z54),0),0)*I54</f>
        <v>0</v>
      </c>
      <c r="CC54" s="12">
        <f t="shared" ref="CC54:CC63" si="262">IF(F54="feature",IF(SUM(L54:Z54)&gt;0,SUM(L54:Z54),0),0)*I54</f>
        <v>0</v>
      </c>
      <c r="CD54" s="12">
        <f t="shared" ref="CD54:CD63" si="263">IF(F54="scoop",IF(SUM(L54:Z54)&gt;0,SUM(L54:Z54),0),0)*I54</f>
        <v>0</v>
      </c>
      <c r="CE54" s="12">
        <f t="shared" ref="CE54:CE63" si="264">IF(F54="positive",IF(SUM(L54:Z54)&gt;0,SUM(L54:Z54),0),0)*I54</f>
        <v>0</v>
      </c>
      <c r="CF54" s="12">
        <f t="shared" ref="CF54:CF63" si="265">IF(F54="various",IF(SUM(L54:Z54)&gt;0,SUM(L54:Z54),0),0)*I54</f>
        <v>0</v>
      </c>
    </row>
    <row r="55" spans="1:84" s="12" customFormat="1" ht="60" customHeight="1" thickBot="1">
      <c r="A55" s="342"/>
      <c r="B55" s="347"/>
      <c r="C55" s="126"/>
      <c r="D55" s="185" t="s">
        <v>219</v>
      </c>
      <c r="E55" s="348"/>
      <c r="F55" s="410" t="s">
        <v>167</v>
      </c>
      <c r="G55" s="411" t="s">
        <v>165</v>
      </c>
      <c r="H55" s="411" t="s">
        <v>120</v>
      </c>
      <c r="I55" s="12">
        <v>1</v>
      </c>
      <c r="J55" s="12" t="s">
        <v>327</v>
      </c>
      <c r="K55" s="407">
        <v>144.9</v>
      </c>
      <c r="L55" s="206"/>
      <c r="M55" s="177"/>
      <c r="N55" s="304"/>
      <c r="O55" s="177"/>
      <c r="P55" s="304"/>
      <c r="Q55" s="177"/>
      <c r="R55" s="304"/>
      <c r="S55" s="177"/>
      <c r="T55" s="177"/>
      <c r="U55" s="304"/>
      <c r="V55" s="177"/>
      <c r="W55" s="304"/>
      <c r="X55" s="177"/>
      <c r="Y55" s="178"/>
      <c r="Z55" s="520" t="s">
        <v>260</v>
      </c>
      <c r="AA55" s="522">
        <f t="shared" si="231"/>
        <v>0</v>
      </c>
      <c r="AB55" s="12" t="str">
        <f t="shared" ref="AB55:AB58" si="266">IF(SUM(L55:Y55)&gt;0,"Yes","No")</f>
        <v>No</v>
      </c>
      <c r="AC55" s="306" t="str">
        <f t="shared" si="233"/>
        <v>No</v>
      </c>
      <c r="AE55" s="204">
        <v>1</v>
      </c>
      <c r="AF55" s="205">
        <f t="shared" ref="AF55:AF58" si="267">AE55*SUM(L55:Y55)</f>
        <v>0</v>
      </c>
      <c r="AH55" s="442">
        <v>0.9</v>
      </c>
      <c r="AI55" s="441">
        <f t="shared" si="235"/>
        <v>0</v>
      </c>
      <c r="AJ55" s="292">
        <f t="shared" ref="AJ55:AO55" si="268">$I55*L55</f>
        <v>0</v>
      </c>
      <c r="AK55" s="292">
        <f t="shared" si="268"/>
        <v>0</v>
      </c>
      <c r="AL55" s="292">
        <f t="shared" si="268"/>
        <v>0</v>
      </c>
      <c r="AM55" s="292">
        <f t="shared" si="268"/>
        <v>0</v>
      </c>
      <c r="AN55" s="292">
        <f t="shared" si="268"/>
        <v>0</v>
      </c>
      <c r="AO55" s="292">
        <f t="shared" si="268"/>
        <v>0</v>
      </c>
      <c r="AP55" s="292">
        <f t="shared" si="237"/>
        <v>0</v>
      </c>
      <c r="AQ55" s="292">
        <f t="shared" ref="AQ55:AW55" si="269">$I55*S55</f>
        <v>0</v>
      </c>
      <c r="AR55" s="292">
        <f t="shared" si="269"/>
        <v>0</v>
      </c>
      <c r="AS55" s="292">
        <f t="shared" si="269"/>
        <v>0</v>
      </c>
      <c r="AT55" s="292">
        <f t="shared" si="269"/>
        <v>0</v>
      </c>
      <c r="AU55" s="292">
        <f t="shared" si="269"/>
        <v>0</v>
      </c>
      <c r="AV55" s="292">
        <f t="shared" si="269"/>
        <v>0</v>
      </c>
      <c r="AW55" s="292">
        <f t="shared" si="269"/>
        <v>0</v>
      </c>
      <c r="AX55" s="408"/>
      <c r="AY55" s="457">
        <v>1</v>
      </c>
      <c r="AZ55" s="162">
        <v>4</v>
      </c>
      <c r="BA55" s="160"/>
      <c r="BB55" s="162"/>
      <c r="BD55" s="12">
        <f t="shared" si="239"/>
        <v>0</v>
      </c>
      <c r="BE55" s="12">
        <f t="shared" si="240"/>
        <v>0</v>
      </c>
      <c r="BF55" s="12">
        <f t="shared" si="241"/>
        <v>0</v>
      </c>
      <c r="BG55" s="12">
        <f t="shared" si="242"/>
        <v>0</v>
      </c>
      <c r="BH55" s="12">
        <f t="shared" si="243"/>
        <v>0</v>
      </c>
      <c r="BI55" s="12">
        <f t="shared" si="244"/>
        <v>0</v>
      </c>
      <c r="BJ55" s="12">
        <f t="shared" si="245"/>
        <v>0</v>
      </c>
      <c r="BK55" s="12">
        <f t="shared" si="246"/>
        <v>0</v>
      </c>
      <c r="BM55" s="126">
        <f t="shared" si="247"/>
        <v>0</v>
      </c>
      <c r="BN55" s="126">
        <f t="shared" si="248"/>
        <v>0</v>
      </c>
      <c r="BO55" s="126">
        <f t="shared" si="249"/>
        <v>0</v>
      </c>
      <c r="BQ55" s="12">
        <f t="shared" si="250"/>
        <v>0</v>
      </c>
      <c r="BR55" s="12">
        <f t="shared" si="251"/>
        <v>0</v>
      </c>
      <c r="BS55" s="12">
        <f t="shared" si="252"/>
        <v>0</v>
      </c>
      <c r="BT55" s="12">
        <f t="shared" si="253"/>
        <v>0</v>
      </c>
      <c r="BU55" s="12">
        <f t="shared" si="254"/>
        <v>0</v>
      </c>
      <c r="BV55" s="12">
        <f t="shared" si="255"/>
        <v>0</v>
      </c>
      <c r="BW55" s="12">
        <f t="shared" si="256"/>
        <v>0</v>
      </c>
      <c r="BX55" s="12">
        <f t="shared" si="257"/>
        <v>0</v>
      </c>
      <c r="BY55" s="12">
        <f t="shared" si="258"/>
        <v>0</v>
      </c>
      <c r="BZ55" s="12">
        <f t="shared" si="259"/>
        <v>0</v>
      </c>
      <c r="CA55" s="12">
        <f t="shared" si="260"/>
        <v>0</v>
      </c>
      <c r="CB55" s="12">
        <f t="shared" si="261"/>
        <v>0</v>
      </c>
      <c r="CC55" s="12">
        <f t="shared" si="262"/>
        <v>0</v>
      </c>
      <c r="CD55" s="12">
        <f t="shared" si="263"/>
        <v>0</v>
      </c>
      <c r="CE55" s="12">
        <f t="shared" si="264"/>
        <v>0</v>
      </c>
      <c r="CF55" s="12">
        <f t="shared" si="265"/>
        <v>0</v>
      </c>
    </row>
    <row r="56" spans="1:84" s="12" customFormat="1" ht="60" customHeight="1" thickBot="1">
      <c r="A56" s="342"/>
      <c r="B56" s="299"/>
      <c r="C56" s="126"/>
      <c r="D56" s="389" t="s">
        <v>220</v>
      </c>
      <c r="E56" s="346"/>
      <c r="F56" s="409" t="s">
        <v>167</v>
      </c>
      <c r="G56" s="409" t="s">
        <v>165</v>
      </c>
      <c r="H56" s="409" t="s">
        <v>121</v>
      </c>
      <c r="I56" s="310">
        <v>1</v>
      </c>
      <c r="J56" s="310" t="s">
        <v>327</v>
      </c>
      <c r="K56" s="406">
        <v>152.25</v>
      </c>
      <c r="L56" s="202"/>
      <c r="M56" s="179"/>
      <c r="N56" s="313"/>
      <c r="O56" s="179"/>
      <c r="P56" s="313"/>
      <c r="Q56" s="179"/>
      <c r="R56" s="313"/>
      <c r="S56" s="179"/>
      <c r="T56" s="179"/>
      <c r="U56" s="313"/>
      <c r="V56" s="179"/>
      <c r="W56" s="313"/>
      <c r="X56" s="179"/>
      <c r="Y56" s="180"/>
      <c r="Z56" s="521" t="s">
        <v>260</v>
      </c>
      <c r="AA56" s="523">
        <f t="shared" si="231"/>
        <v>0</v>
      </c>
      <c r="AB56" s="310" t="str">
        <f t="shared" si="266"/>
        <v>No</v>
      </c>
      <c r="AC56" s="205" t="str">
        <f t="shared" si="233"/>
        <v>No</v>
      </c>
      <c r="AE56" s="204">
        <v>1</v>
      </c>
      <c r="AF56" s="205">
        <f t="shared" si="267"/>
        <v>0</v>
      </c>
      <c r="AH56" s="442">
        <v>1.2</v>
      </c>
      <c r="AI56" s="441">
        <f t="shared" si="235"/>
        <v>0</v>
      </c>
      <c r="AJ56" s="292">
        <f t="shared" ref="AJ56:AO56" si="270">$I$56*L56</f>
        <v>0</v>
      </c>
      <c r="AK56" s="292">
        <f t="shared" si="270"/>
        <v>0</v>
      </c>
      <c r="AL56" s="292">
        <f t="shared" si="270"/>
        <v>0</v>
      </c>
      <c r="AM56" s="292">
        <f t="shared" si="270"/>
        <v>0</v>
      </c>
      <c r="AN56" s="292">
        <f t="shared" si="270"/>
        <v>0</v>
      </c>
      <c r="AO56" s="292">
        <f t="shared" si="270"/>
        <v>0</v>
      </c>
      <c r="AP56" s="292">
        <f t="shared" si="237"/>
        <v>0</v>
      </c>
      <c r="AQ56" s="292">
        <f t="shared" ref="AQ56:AW56" si="271">$I$56*S56</f>
        <v>0</v>
      </c>
      <c r="AR56" s="292">
        <f t="shared" si="271"/>
        <v>0</v>
      </c>
      <c r="AS56" s="292">
        <f t="shared" si="271"/>
        <v>0</v>
      </c>
      <c r="AT56" s="292">
        <f t="shared" si="271"/>
        <v>0</v>
      </c>
      <c r="AU56" s="292">
        <f t="shared" si="271"/>
        <v>0</v>
      </c>
      <c r="AV56" s="292">
        <f t="shared" si="271"/>
        <v>0</v>
      </c>
      <c r="AW56" s="292">
        <f t="shared" si="271"/>
        <v>0</v>
      </c>
      <c r="AX56" s="408"/>
      <c r="AY56" s="457">
        <v>1</v>
      </c>
      <c r="AZ56" s="162">
        <v>4</v>
      </c>
      <c r="BA56" s="160"/>
      <c r="BB56" s="162"/>
      <c r="BD56" s="12">
        <f t="shared" si="239"/>
        <v>0</v>
      </c>
      <c r="BE56" s="12">
        <f t="shared" si="240"/>
        <v>0</v>
      </c>
      <c r="BF56" s="12">
        <f t="shared" si="241"/>
        <v>0</v>
      </c>
      <c r="BG56" s="12">
        <f t="shared" si="242"/>
        <v>0</v>
      </c>
      <c r="BH56" s="12">
        <f t="shared" si="243"/>
        <v>0</v>
      </c>
      <c r="BI56" s="12">
        <f t="shared" si="244"/>
        <v>0</v>
      </c>
      <c r="BJ56" s="12">
        <f t="shared" si="245"/>
        <v>0</v>
      </c>
      <c r="BK56" s="12">
        <f t="shared" si="246"/>
        <v>0</v>
      </c>
      <c r="BM56" s="126">
        <f t="shared" si="247"/>
        <v>0</v>
      </c>
      <c r="BN56" s="126">
        <f t="shared" si="248"/>
        <v>0</v>
      </c>
      <c r="BO56" s="126">
        <f t="shared" si="249"/>
        <v>0</v>
      </c>
      <c r="BQ56" s="12">
        <f t="shared" si="250"/>
        <v>0</v>
      </c>
      <c r="BR56" s="12">
        <f t="shared" si="251"/>
        <v>0</v>
      </c>
      <c r="BS56" s="12">
        <f t="shared" si="252"/>
        <v>0</v>
      </c>
      <c r="BT56" s="12">
        <f t="shared" si="253"/>
        <v>0</v>
      </c>
      <c r="BU56" s="12">
        <f t="shared" si="254"/>
        <v>0</v>
      </c>
      <c r="BV56" s="12">
        <f t="shared" si="255"/>
        <v>0</v>
      </c>
      <c r="BW56" s="12">
        <f t="shared" si="256"/>
        <v>0</v>
      </c>
      <c r="BX56" s="12">
        <f t="shared" si="257"/>
        <v>0</v>
      </c>
      <c r="BY56" s="12">
        <f t="shared" si="258"/>
        <v>0</v>
      </c>
      <c r="BZ56" s="12">
        <f t="shared" si="259"/>
        <v>0</v>
      </c>
      <c r="CA56" s="12">
        <f t="shared" si="260"/>
        <v>0</v>
      </c>
      <c r="CB56" s="12">
        <f t="shared" si="261"/>
        <v>0</v>
      </c>
      <c r="CC56" s="12">
        <f t="shared" si="262"/>
        <v>0</v>
      </c>
      <c r="CD56" s="12">
        <f t="shared" si="263"/>
        <v>0</v>
      </c>
      <c r="CE56" s="12">
        <f t="shared" si="264"/>
        <v>0</v>
      </c>
      <c r="CF56" s="12">
        <f t="shared" si="265"/>
        <v>0</v>
      </c>
    </row>
    <row r="57" spans="1:84" s="12" customFormat="1" ht="60" customHeight="1" thickBot="1">
      <c r="A57" s="342"/>
      <c r="B57" s="347"/>
      <c r="C57" s="126"/>
      <c r="D57" s="185" t="s">
        <v>221</v>
      </c>
      <c r="E57" s="348"/>
      <c r="F57" s="410" t="s">
        <v>167</v>
      </c>
      <c r="G57" s="411" t="s">
        <v>165</v>
      </c>
      <c r="H57" s="411" t="s">
        <v>122</v>
      </c>
      <c r="I57" s="12">
        <v>1</v>
      </c>
      <c r="J57" s="12" t="s">
        <v>327</v>
      </c>
      <c r="K57" s="407">
        <v>152.25</v>
      </c>
      <c r="L57" s="206"/>
      <c r="M57" s="177"/>
      <c r="N57" s="304"/>
      <c r="O57" s="177"/>
      <c r="P57" s="304"/>
      <c r="Q57" s="177"/>
      <c r="R57" s="304"/>
      <c r="S57" s="177"/>
      <c r="T57" s="177"/>
      <c r="U57" s="304"/>
      <c r="V57" s="177"/>
      <c r="W57" s="304"/>
      <c r="X57" s="177"/>
      <c r="Y57" s="178"/>
      <c r="Z57" s="520" t="s">
        <v>260</v>
      </c>
      <c r="AA57" s="522">
        <f t="shared" si="231"/>
        <v>0</v>
      </c>
      <c r="AB57" s="12" t="str">
        <f t="shared" si="266"/>
        <v>No</v>
      </c>
      <c r="AC57" s="306" t="str">
        <f t="shared" si="233"/>
        <v>No</v>
      </c>
      <c r="AE57" s="204">
        <v>1</v>
      </c>
      <c r="AF57" s="205">
        <f t="shared" si="267"/>
        <v>0</v>
      </c>
      <c r="AH57" s="442">
        <v>1.1000000000000001</v>
      </c>
      <c r="AI57" s="441">
        <f t="shared" si="235"/>
        <v>0</v>
      </c>
      <c r="AJ57" s="292">
        <f t="shared" ref="AJ57:AO57" si="272">$I$57*L57</f>
        <v>0</v>
      </c>
      <c r="AK57" s="292">
        <f t="shared" si="272"/>
        <v>0</v>
      </c>
      <c r="AL57" s="292">
        <f t="shared" si="272"/>
        <v>0</v>
      </c>
      <c r="AM57" s="292">
        <f t="shared" si="272"/>
        <v>0</v>
      </c>
      <c r="AN57" s="292">
        <f t="shared" si="272"/>
        <v>0</v>
      </c>
      <c r="AO57" s="292">
        <f t="shared" si="272"/>
        <v>0</v>
      </c>
      <c r="AP57" s="292">
        <f t="shared" si="237"/>
        <v>0</v>
      </c>
      <c r="AQ57" s="292">
        <f t="shared" ref="AQ57:AW57" si="273">$I$57*S57</f>
        <v>0</v>
      </c>
      <c r="AR57" s="292">
        <f t="shared" si="273"/>
        <v>0</v>
      </c>
      <c r="AS57" s="292">
        <f t="shared" si="273"/>
        <v>0</v>
      </c>
      <c r="AT57" s="292">
        <f t="shared" si="273"/>
        <v>0</v>
      </c>
      <c r="AU57" s="292">
        <f t="shared" si="273"/>
        <v>0</v>
      </c>
      <c r="AV57" s="292">
        <f t="shared" si="273"/>
        <v>0</v>
      </c>
      <c r="AW57" s="292">
        <f t="shared" si="273"/>
        <v>0</v>
      </c>
      <c r="AX57" s="408"/>
      <c r="AY57" s="457">
        <v>1</v>
      </c>
      <c r="AZ57" s="162">
        <v>4</v>
      </c>
      <c r="BA57" s="160"/>
      <c r="BB57" s="162"/>
      <c r="BD57" s="12">
        <f t="shared" si="239"/>
        <v>0</v>
      </c>
      <c r="BE57" s="12">
        <f t="shared" si="240"/>
        <v>0</v>
      </c>
      <c r="BF57" s="12">
        <f t="shared" si="241"/>
        <v>0</v>
      </c>
      <c r="BG57" s="12">
        <f t="shared" si="242"/>
        <v>0</v>
      </c>
      <c r="BH57" s="12">
        <f t="shared" si="243"/>
        <v>0</v>
      </c>
      <c r="BI57" s="12">
        <f t="shared" si="244"/>
        <v>0</v>
      </c>
      <c r="BJ57" s="12">
        <f t="shared" si="245"/>
        <v>0</v>
      </c>
      <c r="BK57" s="12">
        <f t="shared" si="246"/>
        <v>0</v>
      </c>
      <c r="BM57" s="126">
        <f t="shared" si="247"/>
        <v>0</v>
      </c>
      <c r="BN57" s="126">
        <f t="shared" si="248"/>
        <v>0</v>
      </c>
      <c r="BO57" s="126">
        <f t="shared" si="249"/>
        <v>0</v>
      </c>
      <c r="BQ57" s="12">
        <f t="shared" si="250"/>
        <v>0</v>
      </c>
      <c r="BR57" s="12">
        <f t="shared" si="251"/>
        <v>0</v>
      </c>
      <c r="BS57" s="12">
        <f t="shared" si="252"/>
        <v>0</v>
      </c>
      <c r="BT57" s="12">
        <f t="shared" si="253"/>
        <v>0</v>
      </c>
      <c r="BU57" s="12">
        <f t="shared" si="254"/>
        <v>0</v>
      </c>
      <c r="BV57" s="12">
        <f t="shared" si="255"/>
        <v>0</v>
      </c>
      <c r="BW57" s="12">
        <f t="shared" si="256"/>
        <v>0</v>
      </c>
      <c r="BX57" s="12">
        <f t="shared" si="257"/>
        <v>0</v>
      </c>
      <c r="BY57" s="12">
        <f t="shared" si="258"/>
        <v>0</v>
      </c>
      <c r="BZ57" s="12">
        <f t="shared" si="259"/>
        <v>0</v>
      </c>
      <c r="CA57" s="12">
        <f t="shared" si="260"/>
        <v>0</v>
      </c>
      <c r="CB57" s="12">
        <f t="shared" si="261"/>
        <v>0</v>
      </c>
      <c r="CC57" s="12">
        <f t="shared" si="262"/>
        <v>0</v>
      </c>
      <c r="CD57" s="12">
        <f t="shared" si="263"/>
        <v>0</v>
      </c>
      <c r="CE57" s="12">
        <f t="shared" si="264"/>
        <v>0</v>
      </c>
      <c r="CF57" s="12">
        <f t="shared" si="265"/>
        <v>0</v>
      </c>
    </row>
    <row r="58" spans="1:84" s="12" customFormat="1" ht="60" customHeight="1" thickBot="1">
      <c r="A58" s="342"/>
      <c r="B58" s="299"/>
      <c r="C58" s="126"/>
      <c r="D58" s="389" t="s">
        <v>222</v>
      </c>
      <c r="E58" s="346"/>
      <c r="F58" s="409" t="s">
        <v>167</v>
      </c>
      <c r="G58" s="409" t="s">
        <v>165</v>
      </c>
      <c r="H58" s="409" t="s">
        <v>123</v>
      </c>
      <c r="I58" s="310">
        <v>1</v>
      </c>
      <c r="J58" s="310" t="s">
        <v>327</v>
      </c>
      <c r="K58" s="406">
        <v>149.1</v>
      </c>
      <c r="L58" s="202"/>
      <c r="M58" s="179"/>
      <c r="N58" s="313"/>
      <c r="O58" s="179"/>
      <c r="P58" s="313"/>
      <c r="Q58" s="179"/>
      <c r="R58" s="313"/>
      <c r="S58" s="179"/>
      <c r="T58" s="179"/>
      <c r="U58" s="313"/>
      <c r="V58" s="179"/>
      <c r="W58" s="313"/>
      <c r="X58" s="179"/>
      <c r="Y58" s="180"/>
      <c r="Z58" s="521" t="s">
        <v>260</v>
      </c>
      <c r="AA58" s="523">
        <f t="shared" si="231"/>
        <v>0</v>
      </c>
      <c r="AB58" s="310" t="str">
        <f t="shared" si="266"/>
        <v>No</v>
      </c>
      <c r="AC58" s="205" t="str">
        <f t="shared" si="233"/>
        <v>No</v>
      </c>
      <c r="AE58" s="204">
        <v>1</v>
      </c>
      <c r="AF58" s="205">
        <f t="shared" si="267"/>
        <v>0</v>
      </c>
      <c r="AH58" s="442">
        <v>0.95</v>
      </c>
      <c r="AI58" s="441">
        <f t="shared" si="235"/>
        <v>0</v>
      </c>
      <c r="AJ58" s="292">
        <f t="shared" ref="AJ58:AO58" si="274">$I$58*L58</f>
        <v>0</v>
      </c>
      <c r="AK58" s="292">
        <f t="shared" si="274"/>
        <v>0</v>
      </c>
      <c r="AL58" s="292">
        <f t="shared" si="274"/>
        <v>0</v>
      </c>
      <c r="AM58" s="292">
        <f t="shared" si="274"/>
        <v>0</v>
      </c>
      <c r="AN58" s="292">
        <f t="shared" si="274"/>
        <v>0</v>
      </c>
      <c r="AO58" s="292">
        <f t="shared" si="274"/>
        <v>0</v>
      </c>
      <c r="AP58" s="292">
        <f t="shared" si="237"/>
        <v>0</v>
      </c>
      <c r="AQ58" s="292">
        <f t="shared" ref="AQ58:AW58" si="275">$I$58*S58</f>
        <v>0</v>
      </c>
      <c r="AR58" s="292">
        <f t="shared" si="275"/>
        <v>0</v>
      </c>
      <c r="AS58" s="292">
        <f t="shared" si="275"/>
        <v>0</v>
      </c>
      <c r="AT58" s="292">
        <f t="shared" si="275"/>
        <v>0</v>
      </c>
      <c r="AU58" s="292">
        <f t="shared" si="275"/>
        <v>0</v>
      </c>
      <c r="AV58" s="292">
        <f t="shared" si="275"/>
        <v>0</v>
      </c>
      <c r="AW58" s="292">
        <f t="shared" si="275"/>
        <v>0</v>
      </c>
      <c r="AX58" s="408"/>
      <c r="AY58" s="457">
        <v>1</v>
      </c>
      <c r="AZ58" s="162">
        <v>4</v>
      </c>
      <c r="BA58" s="160"/>
      <c r="BB58" s="162"/>
      <c r="BD58" s="12">
        <f t="shared" si="239"/>
        <v>0</v>
      </c>
      <c r="BE58" s="12">
        <f t="shared" si="240"/>
        <v>0</v>
      </c>
      <c r="BF58" s="12">
        <f t="shared" si="241"/>
        <v>0</v>
      </c>
      <c r="BG58" s="12">
        <f t="shared" si="242"/>
        <v>0</v>
      </c>
      <c r="BH58" s="12">
        <f t="shared" si="243"/>
        <v>0</v>
      </c>
      <c r="BI58" s="12">
        <f t="shared" si="244"/>
        <v>0</v>
      </c>
      <c r="BJ58" s="12">
        <f t="shared" si="245"/>
        <v>0</v>
      </c>
      <c r="BK58" s="12">
        <f t="shared" si="246"/>
        <v>0</v>
      </c>
      <c r="BM58" s="126">
        <f t="shared" si="247"/>
        <v>0</v>
      </c>
      <c r="BN58" s="126">
        <f t="shared" si="248"/>
        <v>0</v>
      </c>
      <c r="BO58" s="126">
        <f t="shared" si="249"/>
        <v>0</v>
      </c>
      <c r="BQ58" s="12">
        <f t="shared" si="250"/>
        <v>0</v>
      </c>
      <c r="BR58" s="12">
        <f t="shared" si="251"/>
        <v>0</v>
      </c>
      <c r="BS58" s="12">
        <f t="shared" si="252"/>
        <v>0</v>
      </c>
      <c r="BT58" s="12">
        <f t="shared" si="253"/>
        <v>0</v>
      </c>
      <c r="BU58" s="12">
        <f t="shared" si="254"/>
        <v>0</v>
      </c>
      <c r="BV58" s="12">
        <f t="shared" si="255"/>
        <v>0</v>
      </c>
      <c r="BW58" s="12">
        <f t="shared" si="256"/>
        <v>0</v>
      </c>
      <c r="BX58" s="12">
        <f t="shared" si="257"/>
        <v>0</v>
      </c>
      <c r="BY58" s="12">
        <f t="shared" si="258"/>
        <v>0</v>
      </c>
      <c r="BZ58" s="12">
        <f t="shared" si="259"/>
        <v>0</v>
      </c>
      <c r="CA58" s="12">
        <f t="shared" si="260"/>
        <v>0</v>
      </c>
      <c r="CB58" s="12">
        <f t="shared" si="261"/>
        <v>0</v>
      </c>
      <c r="CC58" s="12">
        <f t="shared" si="262"/>
        <v>0</v>
      </c>
      <c r="CD58" s="12">
        <f t="shared" si="263"/>
        <v>0</v>
      </c>
      <c r="CE58" s="12">
        <f t="shared" si="264"/>
        <v>0</v>
      </c>
      <c r="CF58" s="12">
        <f t="shared" si="265"/>
        <v>0</v>
      </c>
    </row>
    <row r="59" spans="1:84" s="12" customFormat="1" ht="60" customHeight="1">
      <c r="A59" s="342"/>
      <c r="B59" s="347"/>
      <c r="C59" s="126"/>
      <c r="D59" s="185" t="s">
        <v>223</v>
      </c>
      <c r="E59" s="348"/>
      <c r="F59" s="410" t="s">
        <v>167</v>
      </c>
      <c r="G59" s="411" t="s">
        <v>165</v>
      </c>
      <c r="H59" s="411" t="s">
        <v>124</v>
      </c>
      <c r="I59" s="12">
        <v>1</v>
      </c>
      <c r="J59" s="12" t="s">
        <v>327</v>
      </c>
      <c r="K59" s="407">
        <v>165.9</v>
      </c>
      <c r="L59" s="206"/>
      <c r="M59" s="177"/>
      <c r="N59" s="349"/>
      <c r="O59" s="177"/>
      <c r="P59" s="304"/>
      <c r="Q59" s="177"/>
      <c r="R59" s="304"/>
      <c r="S59" s="177"/>
      <c r="T59" s="177"/>
      <c r="U59" s="304"/>
      <c r="V59" s="177"/>
      <c r="W59" s="304"/>
      <c r="X59" s="177"/>
      <c r="Y59" s="178"/>
      <c r="Z59" s="520" t="s">
        <v>260</v>
      </c>
      <c r="AA59" s="522">
        <f t="shared" si="231"/>
        <v>0</v>
      </c>
      <c r="AB59" s="12" t="str">
        <f t="shared" ref="AB59:AB63" si="276">IF(SUM(L59:Y59)&gt;0,"Yes","No")</f>
        <v>No</v>
      </c>
      <c r="AC59" s="306" t="str">
        <f t="shared" si="233"/>
        <v>No</v>
      </c>
      <c r="AE59" s="204">
        <v>1</v>
      </c>
      <c r="AF59" s="205">
        <f t="shared" ref="AF59:AF62" si="277">AE59*SUM(L59:Y59)</f>
        <v>0</v>
      </c>
      <c r="AH59" s="442">
        <v>1.4</v>
      </c>
      <c r="AI59" s="441">
        <f t="shared" si="235"/>
        <v>0</v>
      </c>
      <c r="AJ59" s="292">
        <f t="shared" ref="AJ59:AO59" si="278">$I$59*L59</f>
        <v>0</v>
      </c>
      <c r="AK59" s="292">
        <f t="shared" si="278"/>
        <v>0</v>
      </c>
      <c r="AL59" s="292">
        <f t="shared" si="278"/>
        <v>0</v>
      </c>
      <c r="AM59" s="292">
        <f t="shared" si="278"/>
        <v>0</v>
      </c>
      <c r="AN59" s="292">
        <f t="shared" si="278"/>
        <v>0</v>
      </c>
      <c r="AO59" s="292">
        <f t="shared" si="278"/>
        <v>0</v>
      </c>
      <c r="AP59" s="292">
        <f t="shared" si="237"/>
        <v>0</v>
      </c>
      <c r="AQ59" s="292">
        <f t="shared" ref="AQ59:AW59" si="279">$I$59*S59</f>
        <v>0</v>
      </c>
      <c r="AR59" s="292">
        <f t="shared" si="279"/>
        <v>0</v>
      </c>
      <c r="AS59" s="292">
        <f t="shared" si="279"/>
        <v>0</v>
      </c>
      <c r="AT59" s="292">
        <f t="shared" si="279"/>
        <v>0</v>
      </c>
      <c r="AU59" s="292">
        <f t="shared" si="279"/>
        <v>0</v>
      </c>
      <c r="AV59" s="292">
        <f t="shared" si="279"/>
        <v>0</v>
      </c>
      <c r="AW59" s="292">
        <f t="shared" si="279"/>
        <v>0</v>
      </c>
      <c r="AX59" s="408"/>
      <c r="AY59" s="457">
        <v>1</v>
      </c>
      <c r="AZ59" s="162">
        <v>4</v>
      </c>
      <c r="BA59" s="160"/>
      <c r="BB59" s="162"/>
      <c r="BD59" s="12">
        <f t="shared" si="239"/>
        <v>0</v>
      </c>
      <c r="BE59" s="12">
        <f t="shared" si="240"/>
        <v>0</v>
      </c>
      <c r="BF59" s="12">
        <f t="shared" si="241"/>
        <v>0</v>
      </c>
      <c r="BG59" s="12">
        <f t="shared" si="242"/>
        <v>0</v>
      </c>
      <c r="BH59" s="12">
        <f t="shared" si="243"/>
        <v>0</v>
      </c>
      <c r="BI59" s="12">
        <f t="shared" si="244"/>
        <v>0</v>
      </c>
      <c r="BJ59" s="12">
        <f t="shared" si="245"/>
        <v>0</v>
      </c>
      <c r="BK59" s="12">
        <f t="shared" si="246"/>
        <v>0</v>
      </c>
      <c r="BM59" s="126">
        <f t="shared" si="247"/>
        <v>0</v>
      </c>
      <c r="BN59" s="126">
        <f t="shared" si="248"/>
        <v>0</v>
      </c>
      <c r="BO59" s="126">
        <f t="shared" si="249"/>
        <v>0</v>
      </c>
      <c r="BQ59" s="12">
        <f t="shared" si="250"/>
        <v>0</v>
      </c>
      <c r="BR59" s="12">
        <f t="shared" si="251"/>
        <v>0</v>
      </c>
      <c r="BS59" s="12">
        <f t="shared" si="252"/>
        <v>0</v>
      </c>
      <c r="BT59" s="12">
        <f t="shared" si="253"/>
        <v>0</v>
      </c>
      <c r="BU59" s="12">
        <f t="shared" si="254"/>
        <v>0</v>
      </c>
      <c r="BV59" s="12">
        <f t="shared" si="255"/>
        <v>0</v>
      </c>
      <c r="BW59" s="12">
        <f t="shared" si="256"/>
        <v>0</v>
      </c>
      <c r="BX59" s="12">
        <f t="shared" si="257"/>
        <v>0</v>
      </c>
      <c r="BY59" s="12">
        <f t="shared" si="258"/>
        <v>0</v>
      </c>
      <c r="BZ59" s="12">
        <f t="shared" si="259"/>
        <v>0</v>
      </c>
      <c r="CA59" s="12">
        <f t="shared" si="260"/>
        <v>0</v>
      </c>
      <c r="CB59" s="12">
        <f t="shared" si="261"/>
        <v>0</v>
      </c>
      <c r="CC59" s="12">
        <f t="shared" si="262"/>
        <v>0</v>
      </c>
      <c r="CD59" s="12">
        <f t="shared" si="263"/>
        <v>0</v>
      </c>
      <c r="CE59" s="12">
        <f t="shared" si="264"/>
        <v>0</v>
      </c>
      <c r="CF59" s="12">
        <f t="shared" si="265"/>
        <v>0</v>
      </c>
    </row>
    <row r="60" spans="1:84" s="12" customFormat="1" ht="60" customHeight="1">
      <c r="A60" s="342"/>
      <c r="B60" s="299"/>
      <c r="C60" s="126"/>
      <c r="D60" s="389" t="s">
        <v>224</v>
      </c>
      <c r="E60" s="346"/>
      <c r="F60" s="409" t="s">
        <v>167</v>
      </c>
      <c r="G60" s="409" t="s">
        <v>65</v>
      </c>
      <c r="H60" s="409" t="s">
        <v>125</v>
      </c>
      <c r="I60" s="310">
        <v>1</v>
      </c>
      <c r="J60" s="310" t="s">
        <v>327</v>
      </c>
      <c r="K60" s="406">
        <v>210</v>
      </c>
      <c r="L60" s="202"/>
      <c r="M60" s="179"/>
      <c r="N60" s="313"/>
      <c r="O60" s="179"/>
      <c r="P60" s="313"/>
      <c r="Q60" s="179"/>
      <c r="R60" s="313"/>
      <c r="S60" s="179"/>
      <c r="T60" s="179"/>
      <c r="U60" s="313"/>
      <c r="V60" s="179"/>
      <c r="W60" s="313"/>
      <c r="X60" s="179"/>
      <c r="Y60" s="180"/>
      <c r="Z60" s="521" t="s">
        <v>260</v>
      </c>
      <c r="AA60" s="523">
        <f t="shared" ref="AA60" si="280">K60*L60+K60*M60+K60*N60+K60*O60+K60*P60+K60*Q60+K60*S60+K60*U60+K60*V60+K60*W60+K60*X60+K60*Y60+K60*T60+K60*R60</f>
        <v>0</v>
      </c>
      <c r="AB60" s="310" t="str">
        <f t="shared" ref="AB60:AB62" si="281">IF(SUM(L60:Y60)&gt;0,"Yes","No")</f>
        <v>No</v>
      </c>
      <c r="AC60" s="205" t="str">
        <f t="shared" si="233"/>
        <v>No</v>
      </c>
      <c r="AE60" s="204">
        <v>1</v>
      </c>
      <c r="AF60" s="205">
        <f t="shared" si="277"/>
        <v>0</v>
      </c>
      <c r="AH60" s="442">
        <v>1.85</v>
      </c>
      <c r="AI60" s="441">
        <f t="shared" si="235"/>
        <v>0</v>
      </c>
      <c r="AJ60" s="292">
        <f t="shared" ref="AJ60:AO60" si="282">$I$60*L60</f>
        <v>0</v>
      </c>
      <c r="AK60" s="292">
        <f t="shared" si="282"/>
        <v>0</v>
      </c>
      <c r="AL60" s="292">
        <f t="shared" si="282"/>
        <v>0</v>
      </c>
      <c r="AM60" s="292">
        <f t="shared" si="282"/>
        <v>0</v>
      </c>
      <c r="AN60" s="292">
        <f t="shared" si="282"/>
        <v>0</v>
      </c>
      <c r="AO60" s="292">
        <f t="shared" si="282"/>
        <v>0</v>
      </c>
      <c r="AP60" s="292">
        <f t="shared" si="237"/>
        <v>0</v>
      </c>
      <c r="AQ60" s="292">
        <f t="shared" ref="AQ60:AW60" si="283">$I$60*S60</f>
        <v>0</v>
      </c>
      <c r="AR60" s="292">
        <f t="shared" si="283"/>
        <v>0</v>
      </c>
      <c r="AS60" s="292">
        <f t="shared" si="283"/>
        <v>0</v>
      </c>
      <c r="AT60" s="292">
        <f t="shared" si="283"/>
        <v>0</v>
      </c>
      <c r="AU60" s="292">
        <f t="shared" si="283"/>
        <v>0</v>
      </c>
      <c r="AV60" s="292">
        <f t="shared" si="283"/>
        <v>0</v>
      </c>
      <c r="AW60" s="292">
        <f t="shared" si="283"/>
        <v>0</v>
      </c>
      <c r="AX60" s="292"/>
      <c r="AY60" s="457">
        <v>1</v>
      </c>
      <c r="AZ60" s="127">
        <v>5</v>
      </c>
      <c r="BA60" s="127"/>
      <c r="BB60" s="127"/>
      <c r="BD60" s="12">
        <f t="shared" si="239"/>
        <v>0</v>
      </c>
      <c r="BE60" s="12">
        <f t="shared" si="240"/>
        <v>0</v>
      </c>
      <c r="BF60" s="12">
        <f t="shared" si="241"/>
        <v>0</v>
      </c>
      <c r="BG60" s="12">
        <f t="shared" si="242"/>
        <v>0</v>
      </c>
      <c r="BH60" s="12">
        <f t="shared" si="243"/>
        <v>0</v>
      </c>
      <c r="BI60" s="12">
        <f t="shared" si="244"/>
        <v>0</v>
      </c>
      <c r="BJ60" s="12">
        <f t="shared" si="245"/>
        <v>0</v>
      </c>
      <c r="BK60" s="12">
        <f t="shared" si="246"/>
        <v>0</v>
      </c>
      <c r="BM60" s="126">
        <f t="shared" si="247"/>
        <v>0</v>
      </c>
      <c r="BN60" s="126">
        <f t="shared" si="248"/>
        <v>0</v>
      </c>
      <c r="BO60" s="126">
        <f t="shared" si="249"/>
        <v>0</v>
      </c>
      <c r="BQ60" s="12">
        <f t="shared" si="250"/>
        <v>0</v>
      </c>
      <c r="BR60" s="12">
        <f t="shared" si="251"/>
        <v>0</v>
      </c>
      <c r="BS60" s="12">
        <f t="shared" si="252"/>
        <v>0</v>
      </c>
      <c r="BT60" s="12">
        <f t="shared" si="253"/>
        <v>0</v>
      </c>
      <c r="BU60" s="12">
        <f t="shared" si="254"/>
        <v>0</v>
      </c>
      <c r="BV60" s="12">
        <f t="shared" si="255"/>
        <v>0</v>
      </c>
      <c r="BW60" s="12">
        <f t="shared" si="256"/>
        <v>0</v>
      </c>
      <c r="BX60" s="12">
        <f t="shared" si="257"/>
        <v>0</v>
      </c>
      <c r="BY60" s="12">
        <f t="shared" si="258"/>
        <v>0</v>
      </c>
      <c r="BZ60" s="12">
        <f t="shared" si="259"/>
        <v>0</v>
      </c>
      <c r="CA60" s="12">
        <f t="shared" si="260"/>
        <v>0</v>
      </c>
      <c r="CB60" s="12">
        <f t="shared" si="261"/>
        <v>0</v>
      </c>
      <c r="CC60" s="12">
        <f t="shared" si="262"/>
        <v>0</v>
      </c>
      <c r="CD60" s="12">
        <f t="shared" si="263"/>
        <v>0</v>
      </c>
      <c r="CE60" s="12">
        <f t="shared" si="264"/>
        <v>0</v>
      </c>
      <c r="CF60" s="12">
        <f t="shared" si="265"/>
        <v>0</v>
      </c>
    </row>
    <row r="61" spans="1:84" s="12" customFormat="1" ht="60" customHeight="1">
      <c r="A61" s="342"/>
      <c r="B61" s="347"/>
      <c r="C61" s="126"/>
      <c r="D61" s="185" t="s">
        <v>225</v>
      </c>
      <c r="E61" s="289"/>
      <c r="F61" s="410" t="s">
        <v>167</v>
      </c>
      <c r="G61" s="411" t="s">
        <v>65</v>
      </c>
      <c r="H61" s="411" t="s">
        <v>126</v>
      </c>
      <c r="I61" s="12">
        <v>1</v>
      </c>
      <c r="J61" s="12" t="s">
        <v>327</v>
      </c>
      <c r="K61" s="407">
        <v>262.5</v>
      </c>
      <c r="L61" s="206"/>
      <c r="M61" s="177"/>
      <c r="N61" s="304"/>
      <c r="O61" s="177"/>
      <c r="P61" s="304"/>
      <c r="Q61" s="177"/>
      <c r="R61" s="304"/>
      <c r="S61" s="177"/>
      <c r="T61" s="177"/>
      <c r="U61" s="304"/>
      <c r="V61" s="177"/>
      <c r="W61" s="304"/>
      <c r="X61" s="177"/>
      <c r="Y61" s="178"/>
      <c r="Z61" s="520" t="s">
        <v>260</v>
      </c>
      <c r="AA61" s="522">
        <f t="shared" ref="AA61:AA62" si="284">K61*L61+K61*M61+K61*N61+K61*O61+K61*P61+K61*Q61+K61*S61+K61*U61+K61*V61+K61*W61+K61*X61+K61*Y61+K61*T61+K61*R61</f>
        <v>0</v>
      </c>
      <c r="AB61" s="12" t="str">
        <f t="shared" si="281"/>
        <v>No</v>
      </c>
      <c r="AC61" s="306" t="str">
        <f t="shared" si="233"/>
        <v>No</v>
      </c>
      <c r="AE61" s="204">
        <v>1</v>
      </c>
      <c r="AF61" s="205">
        <f t="shared" si="277"/>
        <v>0</v>
      </c>
      <c r="AH61" s="442">
        <v>2.2999999999999998</v>
      </c>
      <c r="AI61" s="441">
        <f t="shared" si="235"/>
        <v>0</v>
      </c>
      <c r="AJ61" s="292">
        <f t="shared" ref="AJ61:AO61" si="285">$I$61*L61</f>
        <v>0</v>
      </c>
      <c r="AK61" s="292">
        <f t="shared" si="285"/>
        <v>0</v>
      </c>
      <c r="AL61" s="292">
        <f t="shared" si="285"/>
        <v>0</v>
      </c>
      <c r="AM61" s="292">
        <f t="shared" si="285"/>
        <v>0</v>
      </c>
      <c r="AN61" s="292">
        <f t="shared" si="285"/>
        <v>0</v>
      </c>
      <c r="AO61" s="292">
        <f t="shared" si="285"/>
        <v>0</v>
      </c>
      <c r="AP61" s="292">
        <f t="shared" si="237"/>
        <v>0</v>
      </c>
      <c r="AQ61" s="292">
        <f t="shared" ref="AQ61:AW61" si="286">$I$61*S61</f>
        <v>0</v>
      </c>
      <c r="AR61" s="292">
        <f t="shared" si="286"/>
        <v>0</v>
      </c>
      <c r="AS61" s="292">
        <f t="shared" si="286"/>
        <v>0</v>
      </c>
      <c r="AT61" s="292">
        <f t="shared" si="286"/>
        <v>0</v>
      </c>
      <c r="AU61" s="292">
        <f t="shared" si="286"/>
        <v>0</v>
      </c>
      <c r="AV61" s="292">
        <f t="shared" si="286"/>
        <v>0</v>
      </c>
      <c r="AW61" s="292">
        <f t="shared" si="286"/>
        <v>0</v>
      </c>
      <c r="AX61" s="292"/>
      <c r="AY61" s="457">
        <v>1</v>
      </c>
      <c r="AZ61" s="162">
        <v>5</v>
      </c>
      <c r="BA61" s="160"/>
      <c r="BB61" s="162"/>
      <c r="BD61" s="12">
        <f t="shared" si="239"/>
        <v>0</v>
      </c>
      <c r="BE61" s="12">
        <f t="shared" si="240"/>
        <v>0</v>
      </c>
      <c r="BF61" s="12">
        <f t="shared" si="241"/>
        <v>0</v>
      </c>
      <c r="BG61" s="12">
        <f t="shared" si="242"/>
        <v>0</v>
      </c>
      <c r="BH61" s="12">
        <f t="shared" si="243"/>
        <v>0</v>
      </c>
      <c r="BI61" s="12">
        <f t="shared" si="244"/>
        <v>0</v>
      </c>
      <c r="BJ61" s="12">
        <f t="shared" si="245"/>
        <v>0</v>
      </c>
      <c r="BK61" s="12">
        <f t="shared" si="246"/>
        <v>0</v>
      </c>
      <c r="BM61" s="126">
        <f t="shared" si="247"/>
        <v>0</v>
      </c>
      <c r="BN61" s="126">
        <f t="shared" si="248"/>
        <v>0</v>
      </c>
      <c r="BO61" s="126">
        <f t="shared" si="249"/>
        <v>0</v>
      </c>
      <c r="BQ61" s="12">
        <f t="shared" si="250"/>
        <v>0</v>
      </c>
      <c r="BR61" s="12">
        <f t="shared" si="251"/>
        <v>0</v>
      </c>
      <c r="BS61" s="12">
        <f t="shared" si="252"/>
        <v>0</v>
      </c>
      <c r="BT61" s="12">
        <f t="shared" si="253"/>
        <v>0</v>
      </c>
      <c r="BU61" s="12">
        <f t="shared" si="254"/>
        <v>0</v>
      </c>
      <c r="BV61" s="12">
        <f t="shared" si="255"/>
        <v>0</v>
      </c>
      <c r="BW61" s="12">
        <f t="shared" si="256"/>
        <v>0</v>
      </c>
      <c r="BX61" s="12">
        <f t="shared" si="257"/>
        <v>0</v>
      </c>
      <c r="BY61" s="12">
        <f t="shared" si="258"/>
        <v>0</v>
      </c>
      <c r="BZ61" s="12">
        <f t="shared" si="259"/>
        <v>0</v>
      </c>
      <c r="CA61" s="12">
        <f t="shared" si="260"/>
        <v>0</v>
      </c>
      <c r="CB61" s="12">
        <f t="shared" si="261"/>
        <v>0</v>
      </c>
      <c r="CC61" s="12">
        <f t="shared" si="262"/>
        <v>0</v>
      </c>
      <c r="CD61" s="12">
        <f t="shared" si="263"/>
        <v>0</v>
      </c>
      <c r="CE61" s="12">
        <f t="shared" si="264"/>
        <v>0</v>
      </c>
      <c r="CF61" s="12">
        <f t="shared" si="265"/>
        <v>0</v>
      </c>
    </row>
    <row r="62" spans="1:84" s="12" customFormat="1" ht="60" customHeight="1">
      <c r="A62" s="342"/>
      <c r="B62" s="299"/>
      <c r="C62" s="126"/>
      <c r="D62" s="389" t="s">
        <v>226</v>
      </c>
      <c r="E62" s="346"/>
      <c r="F62" s="409" t="s">
        <v>167</v>
      </c>
      <c r="G62" s="409" t="s">
        <v>129</v>
      </c>
      <c r="H62" s="409" t="s">
        <v>127</v>
      </c>
      <c r="I62" s="310">
        <v>1</v>
      </c>
      <c r="J62" s="310" t="s">
        <v>327</v>
      </c>
      <c r="K62" s="406">
        <v>288.75</v>
      </c>
      <c r="L62" s="202"/>
      <c r="M62" s="179"/>
      <c r="N62" s="313"/>
      <c r="O62" s="179"/>
      <c r="P62" s="313"/>
      <c r="Q62" s="179"/>
      <c r="R62" s="313"/>
      <c r="S62" s="179"/>
      <c r="T62" s="179"/>
      <c r="U62" s="313"/>
      <c r="V62" s="179"/>
      <c r="W62" s="313"/>
      <c r="X62" s="179"/>
      <c r="Y62" s="180"/>
      <c r="Z62" s="521" t="s">
        <v>260</v>
      </c>
      <c r="AA62" s="523">
        <f t="shared" si="284"/>
        <v>0</v>
      </c>
      <c r="AB62" s="310" t="str">
        <f t="shared" si="281"/>
        <v>No</v>
      </c>
      <c r="AC62" s="205" t="str">
        <f t="shared" si="233"/>
        <v>No</v>
      </c>
      <c r="AE62" s="204">
        <v>1.5</v>
      </c>
      <c r="AF62" s="205">
        <f t="shared" si="277"/>
        <v>0</v>
      </c>
      <c r="AH62" s="442">
        <v>4.05</v>
      </c>
      <c r="AI62" s="441">
        <f t="shared" si="235"/>
        <v>0</v>
      </c>
      <c r="AJ62" s="292">
        <f t="shared" ref="AJ62:AO62" si="287">$I$62*L62</f>
        <v>0</v>
      </c>
      <c r="AK62" s="292">
        <f t="shared" si="287"/>
        <v>0</v>
      </c>
      <c r="AL62" s="292">
        <f t="shared" si="287"/>
        <v>0</v>
      </c>
      <c r="AM62" s="292">
        <f t="shared" si="287"/>
        <v>0</v>
      </c>
      <c r="AN62" s="292">
        <f t="shared" si="287"/>
        <v>0</v>
      </c>
      <c r="AO62" s="292">
        <f t="shared" si="287"/>
        <v>0</v>
      </c>
      <c r="AP62" s="292">
        <f t="shared" si="237"/>
        <v>0</v>
      </c>
      <c r="AQ62" s="292">
        <f t="shared" ref="AQ62:AW62" si="288">$I$62*S62</f>
        <v>0</v>
      </c>
      <c r="AR62" s="292">
        <f t="shared" si="288"/>
        <v>0</v>
      </c>
      <c r="AS62" s="292">
        <f t="shared" si="288"/>
        <v>0</v>
      </c>
      <c r="AT62" s="292">
        <f t="shared" si="288"/>
        <v>0</v>
      </c>
      <c r="AU62" s="292">
        <f t="shared" si="288"/>
        <v>0</v>
      </c>
      <c r="AV62" s="292">
        <f t="shared" si="288"/>
        <v>0</v>
      </c>
      <c r="AW62" s="292">
        <f t="shared" si="288"/>
        <v>0</v>
      </c>
      <c r="AX62" s="292"/>
      <c r="AY62" s="457">
        <v>1.5</v>
      </c>
      <c r="AZ62" s="162">
        <v>7</v>
      </c>
      <c r="BA62" s="160"/>
      <c r="BB62" s="162"/>
      <c r="BD62" s="12">
        <f t="shared" si="239"/>
        <v>0</v>
      </c>
      <c r="BE62" s="12">
        <f t="shared" si="240"/>
        <v>0</v>
      </c>
      <c r="BF62" s="12">
        <f t="shared" si="241"/>
        <v>0</v>
      </c>
      <c r="BG62" s="12">
        <f t="shared" si="242"/>
        <v>0</v>
      </c>
      <c r="BH62" s="12">
        <f t="shared" si="243"/>
        <v>0</v>
      </c>
      <c r="BI62" s="12">
        <f t="shared" si="244"/>
        <v>0</v>
      </c>
      <c r="BJ62" s="12">
        <f t="shared" si="245"/>
        <v>0</v>
      </c>
      <c r="BK62" s="12">
        <f t="shared" si="246"/>
        <v>0</v>
      </c>
      <c r="BM62" s="126">
        <f t="shared" si="247"/>
        <v>0</v>
      </c>
      <c r="BN62" s="126">
        <f t="shared" si="248"/>
        <v>0</v>
      </c>
      <c r="BO62" s="126">
        <f t="shared" si="249"/>
        <v>0</v>
      </c>
      <c r="BQ62" s="12">
        <f t="shared" si="250"/>
        <v>0</v>
      </c>
      <c r="BR62" s="12">
        <f t="shared" si="251"/>
        <v>0</v>
      </c>
      <c r="BS62" s="12">
        <f t="shared" si="252"/>
        <v>0</v>
      </c>
      <c r="BT62" s="12">
        <f t="shared" si="253"/>
        <v>0</v>
      </c>
      <c r="BU62" s="12">
        <f t="shared" si="254"/>
        <v>0</v>
      </c>
      <c r="BV62" s="12">
        <f t="shared" si="255"/>
        <v>0</v>
      </c>
      <c r="BW62" s="12">
        <f t="shared" si="256"/>
        <v>0</v>
      </c>
      <c r="BX62" s="12">
        <f t="shared" si="257"/>
        <v>0</v>
      </c>
      <c r="BY62" s="12">
        <f t="shared" si="258"/>
        <v>0</v>
      </c>
      <c r="BZ62" s="12">
        <f t="shared" si="259"/>
        <v>0</v>
      </c>
      <c r="CA62" s="12">
        <f t="shared" si="260"/>
        <v>0</v>
      </c>
      <c r="CB62" s="12">
        <f t="shared" si="261"/>
        <v>0</v>
      </c>
      <c r="CC62" s="12">
        <f t="shared" si="262"/>
        <v>0</v>
      </c>
      <c r="CD62" s="12">
        <f t="shared" si="263"/>
        <v>0</v>
      </c>
      <c r="CE62" s="12">
        <f t="shared" si="264"/>
        <v>0</v>
      </c>
      <c r="CF62" s="12">
        <f t="shared" si="265"/>
        <v>0</v>
      </c>
    </row>
    <row r="63" spans="1:84" s="12" customFormat="1" ht="60" customHeight="1">
      <c r="A63" s="342"/>
      <c r="B63" s="350"/>
      <c r="C63" s="351"/>
      <c r="D63" s="430" t="s">
        <v>227</v>
      </c>
      <c r="E63" s="540"/>
      <c r="F63" s="412" t="s">
        <v>167</v>
      </c>
      <c r="G63" s="412" t="s">
        <v>130</v>
      </c>
      <c r="H63" s="412" t="s">
        <v>128</v>
      </c>
      <c r="I63" s="351">
        <v>1</v>
      </c>
      <c r="J63" s="351" t="s">
        <v>327</v>
      </c>
      <c r="K63" s="552">
        <v>351.75</v>
      </c>
      <c r="L63" s="542"/>
      <c r="M63" s="543"/>
      <c r="N63" s="544"/>
      <c r="O63" s="543"/>
      <c r="P63" s="544"/>
      <c r="Q63" s="543"/>
      <c r="R63" s="544"/>
      <c r="S63" s="543"/>
      <c r="T63" s="543"/>
      <c r="U63" s="544"/>
      <c r="V63" s="543"/>
      <c r="W63" s="544"/>
      <c r="X63" s="543"/>
      <c r="Y63" s="545"/>
      <c r="Z63" s="553" t="s">
        <v>260</v>
      </c>
      <c r="AA63" s="524">
        <f t="shared" ref="AA63" si="289">K63*L63+K63*M63+K63*N63+K63*O63+K63*P63+K63*Q63+K63*S63+K63*U63+K63*V63+K63*W63+K63*X63+K63*Y63+K63*T63+K63*R63</f>
        <v>0</v>
      </c>
      <c r="AB63" s="351" t="str">
        <f t="shared" si="276"/>
        <v>No</v>
      </c>
      <c r="AC63" s="547" t="str">
        <f t="shared" si="233"/>
        <v>No</v>
      </c>
      <c r="AE63" s="204">
        <v>2</v>
      </c>
      <c r="AF63" s="205">
        <f>AE63*SUM(L63:Y63)</f>
        <v>0</v>
      </c>
      <c r="AH63" s="443">
        <v>6.35</v>
      </c>
      <c r="AI63" s="441">
        <f t="shared" si="235"/>
        <v>0</v>
      </c>
      <c r="AJ63" s="292">
        <f t="shared" ref="AJ63:AO63" si="290">$I$63*L63</f>
        <v>0</v>
      </c>
      <c r="AK63" s="292">
        <f t="shared" si="290"/>
        <v>0</v>
      </c>
      <c r="AL63" s="292">
        <f t="shared" si="290"/>
        <v>0</v>
      </c>
      <c r="AM63" s="292">
        <f t="shared" si="290"/>
        <v>0</v>
      </c>
      <c r="AN63" s="292">
        <f t="shared" si="290"/>
        <v>0</v>
      </c>
      <c r="AO63" s="292">
        <f t="shared" si="290"/>
        <v>0</v>
      </c>
      <c r="AP63" s="292">
        <f t="shared" si="237"/>
        <v>0</v>
      </c>
      <c r="AQ63" s="292">
        <f t="shared" ref="AQ63:AW63" si="291">$I$63*S63</f>
        <v>0</v>
      </c>
      <c r="AR63" s="292">
        <f t="shared" si="291"/>
        <v>0</v>
      </c>
      <c r="AS63" s="292">
        <f t="shared" si="291"/>
        <v>0</v>
      </c>
      <c r="AT63" s="292">
        <f t="shared" si="291"/>
        <v>0</v>
      </c>
      <c r="AU63" s="292">
        <f t="shared" si="291"/>
        <v>0</v>
      </c>
      <c r="AV63" s="292">
        <f t="shared" si="291"/>
        <v>0</v>
      </c>
      <c r="AW63" s="292">
        <f t="shared" si="291"/>
        <v>0</v>
      </c>
      <c r="AX63" s="292"/>
      <c r="AY63" s="458">
        <v>2</v>
      </c>
      <c r="AZ63" s="315">
        <v>7</v>
      </c>
      <c r="BA63" s="315"/>
      <c r="BB63" s="315"/>
      <c r="BD63" s="12">
        <f t="shared" si="239"/>
        <v>0</v>
      </c>
      <c r="BE63" s="12">
        <f t="shared" si="240"/>
        <v>0</v>
      </c>
      <c r="BF63" s="12">
        <f t="shared" si="241"/>
        <v>0</v>
      </c>
      <c r="BG63" s="12">
        <f t="shared" si="242"/>
        <v>0</v>
      </c>
      <c r="BH63" s="12">
        <f t="shared" si="243"/>
        <v>0</v>
      </c>
      <c r="BI63" s="12">
        <f t="shared" si="244"/>
        <v>0</v>
      </c>
      <c r="BJ63" s="12">
        <f t="shared" si="245"/>
        <v>0</v>
      </c>
      <c r="BK63" s="12">
        <f t="shared" si="246"/>
        <v>0</v>
      </c>
      <c r="BM63" s="126">
        <f>IF(E63="",IF(SUM(L63:Z63)&gt;0,SUM(L63:Z63),0),0)*I63</f>
        <v>0</v>
      </c>
      <c r="BN63" s="126">
        <f t="shared" si="248"/>
        <v>0</v>
      </c>
      <c r="BO63" s="126">
        <f t="shared" si="249"/>
        <v>0</v>
      </c>
      <c r="BQ63" s="12">
        <f t="shared" si="250"/>
        <v>0</v>
      </c>
      <c r="BR63" s="12">
        <f t="shared" si="251"/>
        <v>0</v>
      </c>
      <c r="BS63" s="12">
        <f t="shared" si="252"/>
        <v>0</v>
      </c>
      <c r="BT63" s="12">
        <f t="shared" si="253"/>
        <v>0</v>
      </c>
      <c r="BU63" s="12">
        <f t="shared" si="254"/>
        <v>0</v>
      </c>
      <c r="BV63" s="12">
        <f t="shared" si="255"/>
        <v>0</v>
      </c>
      <c r="BW63" s="12">
        <f t="shared" si="256"/>
        <v>0</v>
      </c>
      <c r="BX63" s="12">
        <f t="shared" si="257"/>
        <v>0</v>
      </c>
      <c r="BY63" s="12">
        <f t="shared" si="258"/>
        <v>0</v>
      </c>
      <c r="BZ63" s="12">
        <f t="shared" si="259"/>
        <v>0</v>
      </c>
      <c r="CA63" s="12">
        <f t="shared" si="260"/>
        <v>0</v>
      </c>
      <c r="CB63" s="12">
        <f t="shared" si="261"/>
        <v>0</v>
      </c>
      <c r="CC63" s="12">
        <f t="shared" si="262"/>
        <v>0</v>
      </c>
      <c r="CD63" s="12">
        <f t="shared" si="263"/>
        <v>0</v>
      </c>
      <c r="CE63" s="12">
        <f t="shared" si="264"/>
        <v>0</v>
      </c>
      <c r="CF63" s="12">
        <f t="shared" si="265"/>
        <v>0</v>
      </c>
    </row>
  </sheetData>
  <sheetProtection algorithmName="SHA-512" hashValue="yuuJrvHpLpq9du4aH/F64kmusAlKQN+XSD/F//fz15g7cc2vjwWYk0PkZNNN8E4l+DQELW/iF2h7fpAYmKFyGQ==" saltValue="slqhcVMfAdqn5Uyz9TQw+w==" spinCount="100000" sheet="1" autoFilter="0"/>
  <autoFilter ref="AB8:AC63" xr:uid="{00000000-0009-0000-0000-000001000000}"/>
  <mergeCells count="10">
    <mergeCell ref="BE53:BP53"/>
    <mergeCell ref="U53:W53"/>
    <mergeCell ref="C2:C7"/>
    <mergeCell ref="U10:W10"/>
    <mergeCell ref="BE10:BP10"/>
    <mergeCell ref="M1:N1"/>
    <mergeCell ref="M4:N4"/>
    <mergeCell ref="M3:N3"/>
    <mergeCell ref="CJ4:CJ6"/>
    <mergeCell ref="CG4:CG6"/>
  </mergeCells>
  <phoneticPr fontId="12" type="noConversion"/>
  <conditionalFormatting sqref="L11:L27">
    <cfRule type="notContainsBlanks" dxfId="66" priority="15">
      <formula>LEN(TRIM(L11))&gt;0</formula>
    </cfRule>
  </conditionalFormatting>
  <conditionalFormatting sqref="L29:L52">
    <cfRule type="notContainsBlanks" dxfId="65" priority="157">
      <formula>LEN(TRIM(L29))&gt;0</formula>
    </cfRule>
  </conditionalFormatting>
  <conditionalFormatting sqref="L54:L63">
    <cfRule type="notContainsBlanks" dxfId="64" priority="23">
      <formula>LEN(TRIM(L54))&gt;0</formula>
    </cfRule>
  </conditionalFormatting>
  <conditionalFormatting sqref="M11:M52">
    <cfRule type="notContainsBlanks" dxfId="63" priority="8">
      <formula>LEN(TRIM(M11))&gt;0</formula>
    </cfRule>
  </conditionalFormatting>
  <conditionalFormatting sqref="M54:M63">
    <cfRule type="notContainsBlanks" dxfId="62" priority="22">
      <formula>LEN(TRIM(M54))&gt;0</formula>
    </cfRule>
  </conditionalFormatting>
  <conditionalFormatting sqref="N11:N52">
    <cfRule type="notContainsBlanks" dxfId="61" priority="9">
      <formula>LEN(TRIM(N11))&gt;0</formula>
    </cfRule>
  </conditionalFormatting>
  <conditionalFormatting sqref="N54:N63">
    <cfRule type="notContainsBlanks" dxfId="60" priority="24">
      <formula>LEN(TRIM(N54))&gt;0</formula>
    </cfRule>
  </conditionalFormatting>
  <conditionalFormatting sqref="O11:O52">
    <cfRule type="notContainsBlanks" dxfId="59" priority="10">
      <formula>LEN(TRIM(O11))&gt;0</formula>
    </cfRule>
  </conditionalFormatting>
  <conditionalFormatting sqref="O54:O63">
    <cfRule type="notContainsBlanks" dxfId="58" priority="25">
      <formula>LEN(TRIM(O54))&gt;0</formula>
    </cfRule>
  </conditionalFormatting>
  <conditionalFormatting sqref="P11:P52">
    <cfRule type="notContainsBlanks" dxfId="57" priority="11">
      <formula>LEN(TRIM(P11))&gt;0</formula>
    </cfRule>
  </conditionalFormatting>
  <conditionalFormatting sqref="P54:P63">
    <cfRule type="notContainsBlanks" dxfId="56" priority="26">
      <formula>LEN(TRIM(P54))&gt;0</formula>
    </cfRule>
  </conditionalFormatting>
  <conditionalFormatting sqref="Q11:Q27">
    <cfRule type="notContainsBlanks" dxfId="55" priority="3">
      <formula>LEN(TRIM(Q11))&gt;0</formula>
    </cfRule>
  </conditionalFormatting>
  <conditionalFormatting sqref="Q54:Q63">
    <cfRule type="notContainsBlanks" dxfId="54" priority="27">
      <formula>LEN(TRIM(Q54))&gt;0</formula>
    </cfRule>
  </conditionalFormatting>
  <conditionalFormatting sqref="Q28:R28 Q29:Q52">
    <cfRule type="notContainsBlanks" dxfId="53" priority="152">
      <formula>LEN(TRIM(Q28))&gt;0</formula>
    </cfRule>
  </conditionalFormatting>
  <conditionalFormatting sqref="R10:R27">
    <cfRule type="notContainsBlanks" dxfId="52" priority="2">
      <formula>LEN(TRIM(R10))&gt;0</formula>
    </cfRule>
  </conditionalFormatting>
  <conditionalFormatting sqref="R29:R63">
    <cfRule type="notContainsBlanks" dxfId="51" priority="16">
      <formula>LEN(TRIM(R29))&gt;0</formula>
    </cfRule>
  </conditionalFormatting>
  <conditionalFormatting sqref="S11:S52">
    <cfRule type="notContainsBlanks" dxfId="50" priority="12">
      <formula>LEN(TRIM(S11))&gt;0</formula>
    </cfRule>
  </conditionalFormatting>
  <conditionalFormatting sqref="S54:S63">
    <cfRule type="notContainsBlanks" dxfId="49" priority="28">
      <formula>LEN(TRIM(S54))&gt;0</formula>
    </cfRule>
  </conditionalFormatting>
  <conditionalFormatting sqref="T11:T52">
    <cfRule type="notContainsBlanks" dxfId="48" priority="13">
      <formula>LEN(TRIM(T11))&gt;0</formula>
    </cfRule>
  </conditionalFormatting>
  <conditionalFormatting sqref="T54:T63">
    <cfRule type="notContainsBlanks" dxfId="47" priority="29">
      <formula>LEN(TRIM(T54))&gt;0</formula>
    </cfRule>
  </conditionalFormatting>
  <conditionalFormatting sqref="U11:U52">
    <cfRule type="notContainsBlanks" dxfId="46" priority="14">
      <formula>LEN(TRIM(U11))&gt;0</formula>
    </cfRule>
  </conditionalFormatting>
  <conditionalFormatting sqref="U54:U63">
    <cfRule type="notContainsBlanks" dxfId="45" priority="30">
      <formula>LEN(TRIM(U54))&gt;0</formula>
    </cfRule>
  </conditionalFormatting>
  <conditionalFormatting sqref="V11:V52">
    <cfRule type="notContainsBlanks" dxfId="44" priority="7">
      <formula>LEN(TRIM(V11))&gt;0</formula>
    </cfRule>
  </conditionalFormatting>
  <conditionalFormatting sqref="V54:V63">
    <cfRule type="notContainsBlanks" dxfId="43" priority="21">
      <formula>LEN(TRIM(V54))&gt;0</formula>
    </cfRule>
  </conditionalFormatting>
  <conditionalFormatting sqref="W11:W52">
    <cfRule type="notContainsBlanks" dxfId="42" priority="6">
      <formula>LEN(TRIM(W11))&gt;0</formula>
    </cfRule>
  </conditionalFormatting>
  <conditionalFormatting sqref="W54:W63">
    <cfRule type="notContainsBlanks" dxfId="41" priority="20">
      <formula>LEN(TRIM(W54))&gt;0</formula>
    </cfRule>
  </conditionalFormatting>
  <conditionalFormatting sqref="X11:X52">
    <cfRule type="notContainsBlanks" dxfId="40" priority="5">
      <formula>LEN(TRIM(X11))&gt;0</formula>
    </cfRule>
  </conditionalFormatting>
  <conditionalFormatting sqref="X54:X63">
    <cfRule type="notContainsBlanks" dxfId="39" priority="19">
      <formula>LEN(TRIM(X54))&gt;0</formula>
    </cfRule>
  </conditionalFormatting>
  <conditionalFormatting sqref="Y11:Y52">
    <cfRule type="notContainsBlanks" dxfId="38" priority="4">
      <formula>LEN(TRIM(Y11))&gt;0</formula>
    </cfRule>
  </conditionalFormatting>
  <conditionalFormatting sqref="Y54:Y63">
    <cfRule type="notContainsBlanks" dxfId="37" priority="18">
      <formula>LEN(TRIM(Y54))&gt;0</formula>
    </cfRule>
  </conditionalFormatting>
  <conditionalFormatting sqref="Z12">
    <cfRule type="notContainsBlanks" dxfId="36" priority="1">
      <formula>LEN(TRIM(Z12))&gt;0</formula>
    </cfRule>
  </conditionalFormatting>
  <conditionalFormatting sqref="Z14:Z15">
    <cfRule type="notContainsBlanks" dxfId="35" priority="62">
      <formula>LEN(TRIM(Z14))&gt;0</formula>
    </cfRule>
  </conditionalFormatting>
  <conditionalFormatting sqref="Z17:Z18">
    <cfRule type="notContainsBlanks" dxfId="34" priority="47">
      <formula>LEN(TRIM(Z17))&gt;0</formula>
    </cfRule>
  </conditionalFormatting>
  <conditionalFormatting sqref="Z20:Z21">
    <cfRule type="notContainsBlanks" dxfId="33" priority="32">
      <formula>LEN(TRIM(Z20))&gt;0</formula>
    </cfRule>
  </conditionalFormatting>
  <conditionalFormatting sqref="Z23:Z24">
    <cfRule type="notContainsBlanks" dxfId="32" priority="31">
      <formula>LEN(TRIM(Z23))&gt;0</formula>
    </cfRule>
  </conditionalFormatting>
  <conditionalFormatting sqref="Z26:Z28">
    <cfRule type="notContainsBlanks" dxfId="31" priority="17">
      <formula>LEN(TRIM(Z26))&gt;0</formula>
    </cfRule>
  </conditionalFormatting>
  <conditionalFormatting sqref="Z30 Z32 Z34 Z36 Z38 Z40 Z42 Z44 Z46 Z48 Z50 Z52">
    <cfRule type="notContainsBlanks" dxfId="30" priority="156">
      <formula>LEN(TRIM(Z30))&gt;0</formula>
    </cfRule>
  </conditionalFormatting>
  <pageMargins left="0.25" right="0.25" top="0.75" bottom="0.75" header="0.3" footer="0.3"/>
  <pageSetup paperSize="9" scale="52" fitToHeight="0"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theme="0" tint="-4.9989318521683403E-2"/>
    <pageSetUpPr fitToPage="1"/>
  </sheetPr>
  <dimension ref="A1:CD69"/>
  <sheetViews>
    <sheetView showGridLines="0" showRowColHeaders="0" zoomScale="80" zoomScaleNormal="80" zoomScalePageLayoutView="75" workbookViewId="0">
      <pane ySplit="8" topLeftCell="A9" activePane="bottomLeft" state="frozen"/>
      <selection activeCell="K11" sqref="K11"/>
      <selection pane="bottomLeft" activeCell="K11" sqref="K11"/>
    </sheetView>
  </sheetViews>
  <sheetFormatPr defaultColWidth="11" defaultRowHeight="21"/>
  <cols>
    <col min="1" max="1" width="5.5" style="5" customWidth="1"/>
    <col min="2" max="2" width="3.5" style="7" customWidth="1"/>
    <col min="3" max="3" width="14.8984375" style="5" customWidth="1"/>
    <col min="4" max="4" width="12.5" style="188" customWidth="1"/>
    <col min="5" max="5" width="3.5" style="7" customWidth="1"/>
    <col min="6" max="6" width="11.796875" style="6" customWidth="1"/>
    <col min="7" max="7" width="10" style="6" customWidth="1"/>
    <col min="8" max="8" width="7.796875" style="6" customWidth="1"/>
    <col min="9" max="9" width="11.69921875" style="5" bestFit="1" customWidth="1"/>
    <col min="10" max="10" width="14.796875" style="10" customWidth="1"/>
    <col min="11" max="20" width="11.796875" style="9" customWidth="1"/>
    <col min="21" max="21" width="18.296875" style="10" customWidth="1"/>
    <col min="22" max="22" width="10.69921875" style="10" customWidth="1"/>
    <col min="23" max="23" width="10.59765625" style="5" customWidth="1"/>
    <col min="24" max="25" width="11" style="5" hidden="1" customWidth="1"/>
    <col min="26" max="26" width="11" style="9" hidden="1" customWidth="1"/>
    <col min="27" max="27" width="11" style="5" hidden="1" customWidth="1"/>
    <col min="28" max="28" width="6.5" style="487" hidden="1" customWidth="1"/>
    <col min="29" max="29" width="6.5" style="158" hidden="1" customWidth="1"/>
    <col min="30" max="30" width="5" style="20" hidden="1" customWidth="1"/>
    <col min="31" max="31" width="4.5" style="21" hidden="1" customWidth="1"/>
    <col min="32" max="32" width="4.796875" style="22" hidden="1" customWidth="1"/>
    <col min="33" max="33" width="5" style="23" hidden="1" customWidth="1"/>
    <col min="34" max="34" width="5" style="24" hidden="1" customWidth="1"/>
    <col min="35" max="35" width="5" style="25" hidden="1" customWidth="1"/>
    <col min="36" max="36" width="5" style="27" hidden="1" customWidth="1"/>
    <col min="37" max="37" width="5.796875" style="29" hidden="1" customWidth="1"/>
    <col min="38" max="38" width="5.3984375" style="254" hidden="1" customWidth="1"/>
    <col min="39" max="39" width="4.296875" style="259" hidden="1" customWidth="1"/>
    <col min="40" max="40" width="6.5" style="19" hidden="1" customWidth="1"/>
    <col min="41" max="41" width="8.8984375" style="156" hidden="1" customWidth="1"/>
    <col min="42" max="42" width="8.796875" style="158" hidden="1" customWidth="1"/>
    <col min="43" max="43" width="8.59765625" style="156" hidden="1" customWidth="1"/>
    <col min="44" max="44" width="8" style="158" hidden="1" customWidth="1"/>
    <col min="45" max="45" width="8.8984375" style="156" hidden="1" customWidth="1"/>
    <col min="46" max="46" width="9.09765625" style="158" hidden="1" customWidth="1"/>
    <col min="47" max="47" width="9.09765625" style="156" hidden="1" customWidth="1"/>
    <col min="48" max="51" width="8" style="158" hidden="1" customWidth="1"/>
    <col min="52" max="52" width="11" style="5" hidden="1" customWidth="1"/>
    <col min="53" max="80" width="11" hidden="1" customWidth="1"/>
    <col min="82" max="16384" width="11" style="5"/>
  </cols>
  <sheetData>
    <row r="1" spans="1:82" ht="32.4" customHeight="1">
      <c r="C1"/>
      <c r="E1" s="181"/>
      <c r="I1" s="8"/>
      <c r="J1" s="400"/>
      <c r="K1" s="401" t="s">
        <v>7</v>
      </c>
      <c r="L1" s="692">
        <f>SUM(U$11:U$1048576)</f>
        <v>0</v>
      </c>
      <c r="M1" s="692"/>
      <c r="N1" s="402" t="s">
        <v>8</v>
      </c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486"/>
      <c r="AC1" s="182"/>
      <c r="AN1" s="183" t="s">
        <v>252</v>
      </c>
      <c r="AO1" s="184"/>
      <c r="AP1" s="182"/>
      <c r="AQ1" s="184"/>
      <c r="AR1" s="182"/>
      <c r="AS1" s="184"/>
      <c r="AT1" s="182"/>
      <c r="AU1" s="184"/>
      <c r="AV1" s="182"/>
      <c r="AW1" s="182"/>
      <c r="AX1" s="182"/>
      <c r="AY1" s="182"/>
    </row>
    <row r="2" spans="1:82" ht="25.05" customHeight="1">
      <c r="B2" s="41"/>
      <c r="C2" s="691" t="s">
        <v>171</v>
      </c>
      <c r="D2" s="189"/>
      <c r="E2" s="41"/>
      <c r="I2" s="8"/>
      <c r="J2" s="403"/>
      <c r="K2" s="211" t="s">
        <v>116</v>
      </c>
      <c r="L2" s="681">
        <f>SUM(K11:T45)</f>
        <v>0</v>
      </c>
      <c r="M2" s="681"/>
      <c r="N2" s="220"/>
      <c r="O2" s="222"/>
      <c r="P2" s="264"/>
      <c r="Q2" s="264"/>
      <c r="R2" s="264"/>
      <c r="S2" s="264"/>
      <c r="T2" s="264"/>
      <c r="U2" s="264"/>
      <c r="V2" s="264"/>
      <c r="W2" s="530">
        <f>SUM(Z10:Z68)</f>
        <v>0</v>
      </c>
      <c r="X2" s="503"/>
      <c r="Y2" s="264"/>
      <c r="Z2" s="264"/>
      <c r="AA2" s="264"/>
      <c r="AB2" s="486"/>
      <c r="AC2" s="182"/>
      <c r="AD2"/>
      <c r="AE2"/>
      <c r="AF2"/>
      <c r="AG2"/>
      <c r="AH2"/>
      <c r="AI2"/>
      <c r="AJ2"/>
      <c r="AK2"/>
      <c r="AL2" s="255"/>
      <c r="AM2" s="260"/>
      <c r="AN2"/>
      <c r="AO2" s="184"/>
      <c r="AP2" s="182"/>
      <c r="AQ2" s="184"/>
      <c r="AR2" s="182"/>
      <c r="AS2" s="184"/>
      <c r="AT2" s="182"/>
      <c r="AU2" s="184"/>
      <c r="AV2" s="182"/>
      <c r="AW2" s="182"/>
      <c r="AX2" s="182"/>
      <c r="AY2" s="182"/>
      <c r="CC2" s="504"/>
    </row>
    <row r="3" spans="1:82" ht="25.05" customHeight="1">
      <c r="B3" s="41"/>
      <c r="C3" s="691"/>
      <c r="D3" s="189"/>
      <c r="E3" s="41"/>
      <c r="I3" s="8"/>
      <c r="J3" s="250"/>
      <c r="K3" s="211" t="s">
        <v>11</v>
      </c>
      <c r="L3" s="680">
        <f>SUM(AC11:AC45)</f>
        <v>0</v>
      </c>
      <c r="M3" s="680"/>
      <c r="N3" s="220" t="s">
        <v>5</v>
      </c>
      <c r="O3" s="221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486"/>
      <c r="AC3" s="182"/>
      <c r="AD3"/>
      <c r="AE3"/>
      <c r="AF3"/>
      <c r="AG3"/>
      <c r="AH3"/>
      <c r="AI3"/>
      <c r="AJ3"/>
      <c r="AK3"/>
      <c r="AL3" s="255"/>
      <c r="AM3" s="260"/>
      <c r="AN3"/>
      <c r="AO3" s="184"/>
      <c r="AP3" s="182"/>
      <c r="AQ3" s="184"/>
      <c r="AR3" s="182"/>
      <c r="AS3" s="184"/>
      <c r="AT3" s="182"/>
      <c r="AU3" s="184"/>
      <c r="AV3" s="182"/>
      <c r="AW3" s="182"/>
      <c r="AX3" s="182"/>
      <c r="AY3" s="182"/>
      <c r="CC3" s="683" t="s">
        <v>110</v>
      </c>
    </row>
    <row r="4" spans="1:82" ht="16.8" customHeight="1">
      <c r="B4" s="41"/>
      <c r="C4" s="691"/>
      <c r="D4" s="189"/>
      <c r="E4" s="41"/>
      <c r="I4" s="8"/>
      <c r="J4" s="250"/>
      <c r="K4" s="211"/>
      <c r="L4" s="131"/>
      <c r="M4" s="131"/>
      <c r="N4" s="220"/>
      <c r="O4" s="217"/>
      <c r="P4" s="223"/>
      <c r="Q4" s="223"/>
      <c r="R4" s="223"/>
      <c r="S4" s="223"/>
      <c r="T4" s="223"/>
      <c r="U4" s="224"/>
      <c r="V4" s="224"/>
      <c r="W4" s="224"/>
      <c r="X4" s="224"/>
      <c r="Y4" s="224"/>
      <c r="Z4" s="225"/>
      <c r="AA4" s="225"/>
      <c r="AB4" s="486"/>
      <c r="AC4" s="182"/>
      <c r="AD4"/>
      <c r="AE4"/>
      <c r="AF4"/>
      <c r="AG4"/>
      <c r="AH4"/>
      <c r="AI4"/>
      <c r="AJ4"/>
      <c r="AK4"/>
      <c r="AL4" s="255"/>
      <c r="AM4" s="260"/>
      <c r="AN4"/>
      <c r="AO4" s="184"/>
      <c r="AP4" s="182"/>
      <c r="AQ4" s="184"/>
      <c r="AR4" s="182"/>
      <c r="AS4" s="184"/>
      <c r="AT4" s="182"/>
      <c r="AU4" s="184"/>
      <c r="AV4" s="182"/>
      <c r="AW4" s="182"/>
      <c r="AX4" s="182"/>
      <c r="AY4" s="182"/>
      <c r="CC4" s="683"/>
    </row>
    <row r="5" spans="1:82" ht="20.399999999999999" customHeight="1">
      <c r="B5" s="41"/>
      <c r="C5" s="691"/>
      <c r="D5" s="189"/>
      <c r="E5" s="41"/>
      <c r="I5"/>
      <c r="J5" s="218"/>
      <c r="K5" s="130"/>
      <c r="L5" s="130"/>
      <c r="M5" s="130"/>
      <c r="N5" s="8"/>
      <c r="O5" s="8"/>
      <c r="P5" s="8"/>
      <c r="Q5" s="130"/>
      <c r="R5" s="130"/>
      <c r="S5" s="130"/>
      <c r="T5" s="130"/>
      <c r="U5" s="186" t="s">
        <v>184</v>
      </c>
      <c r="V5" s="30"/>
      <c r="W5" s="30"/>
      <c r="X5" s="30"/>
      <c r="Y5" s="30"/>
      <c r="Z5" s="30"/>
      <c r="AB5" s="486"/>
      <c r="AC5" s="182"/>
      <c r="AD5"/>
      <c r="AE5"/>
      <c r="AF5"/>
      <c r="AG5"/>
      <c r="AH5"/>
      <c r="AI5"/>
      <c r="AJ5"/>
      <c r="AK5"/>
      <c r="AL5" s="255"/>
      <c r="AM5" s="260"/>
      <c r="AN5"/>
      <c r="AO5" s="184"/>
      <c r="AP5" s="182"/>
      <c r="AQ5" s="184"/>
      <c r="AR5" s="182"/>
      <c r="AS5" s="184"/>
      <c r="AT5" s="182"/>
      <c r="AU5" s="184"/>
      <c r="AV5" s="182"/>
      <c r="AW5" s="182"/>
      <c r="AX5" s="182"/>
      <c r="AY5" s="182"/>
      <c r="CC5" s="683"/>
    </row>
    <row r="6" spans="1:82" ht="22.05" hidden="1" customHeight="1" thickBot="1">
      <c r="J6" s="251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87"/>
    </row>
    <row r="7" spans="1:82" ht="23.55" customHeight="1">
      <c r="A7"/>
      <c r="B7" s="164"/>
      <c r="C7"/>
      <c r="D7" s="165"/>
      <c r="E7" s="164"/>
      <c r="I7"/>
      <c r="J7" s="252" t="s">
        <v>118</v>
      </c>
      <c r="K7" s="340">
        <f t="shared" ref="K7:T7" si="0">SUM(AD11:AD45)</f>
        <v>0</v>
      </c>
      <c r="L7" s="322">
        <f t="shared" si="0"/>
        <v>0</v>
      </c>
      <c r="M7" s="322">
        <f t="shared" si="0"/>
        <v>0</v>
      </c>
      <c r="N7" s="322">
        <f t="shared" si="0"/>
        <v>0</v>
      </c>
      <c r="O7" s="322">
        <f t="shared" si="0"/>
        <v>0</v>
      </c>
      <c r="P7" s="322">
        <f t="shared" si="0"/>
        <v>0</v>
      </c>
      <c r="Q7" s="322">
        <f t="shared" si="0"/>
        <v>0</v>
      </c>
      <c r="R7" s="322">
        <f t="shared" si="0"/>
        <v>0</v>
      </c>
      <c r="S7" s="322">
        <f t="shared" si="0"/>
        <v>0</v>
      </c>
      <c r="T7" s="322">
        <f t="shared" si="0"/>
        <v>0</v>
      </c>
      <c r="U7" s="341">
        <f>SUM(K7:T7)</f>
        <v>0</v>
      </c>
      <c r="V7" s="318"/>
      <c r="W7" s="215"/>
      <c r="Y7" s="393" t="s">
        <v>108</v>
      </c>
      <c r="Z7" s="394">
        <f>SUM(Z11:Z217)</f>
        <v>0</v>
      </c>
      <c r="AB7" s="488"/>
      <c r="AC7" s="166"/>
      <c r="AD7" s="168"/>
      <c r="AE7" s="169"/>
      <c r="AF7" s="170"/>
      <c r="AG7" s="171"/>
      <c r="AH7" s="172"/>
      <c r="AI7" s="173"/>
      <c r="AJ7" s="174"/>
      <c r="AK7" s="175"/>
      <c r="AL7" s="256"/>
      <c r="AM7" s="261"/>
      <c r="AN7" s="167"/>
      <c r="AO7" s="176">
        <f>SUM(SUMPRODUCT($AO$11:$AO$317,N11:N317)+SUMPRODUCT($AO$11:$AO$317,O11:O317)+SUMPRODUCT($AO$11:$AO$317,P11:P317)+SUMPRODUCT($AO$11:$AO$317,Q11:Q317)+SUMPRODUCT($AO$11:$AO$317,S11:S317)+SUMPRODUCT($AO$11:$AO$317,T11:T317)+SUMPRODUCT($AO$11:$AO$317,R11:R317)+SUMPRODUCT($AO$11:$AO$317,K11:K317)+SUMPRODUCT($AO$11:$AO$317,M11:M317)+SUMPRODUCT($AO$11:$AO$317,L11:L317))</f>
        <v>0</v>
      </c>
      <c r="AP7" s="166"/>
      <c r="AQ7" s="176"/>
      <c r="AR7" s="166">
        <f>SUM(SUMPRODUCT($AR$11:$AR$317,N11:N317)+SUMPRODUCT($AR$11:$AR$317,O11:O317)+SUMPRODUCT($AR$11:$AR$317,P11:P317)+SUMPRODUCT($AR$11:$AR$317,Q11:Q317)+SUMPRODUCT($AR$11:$AR$317,S11:S317)+SUMPRODUCT($AR$11:$AR$317,T11:T317)+SUMPRODUCT($AR$11:$AR$317,R11:R317)+SUMPRODUCT($AR$11:$AR$317,K11:K317)+SUMPRODUCT($AR$11:$AR$317,M11:M317)+SUMPRODUCT($AR$11:$AR$317,L11:L317))</f>
        <v>0</v>
      </c>
      <c r="AS7" s="176">
        <f>SUM(SUMPRODUCT($AS$11:$AS$317,N11:N317)+SUMPRODUCT($AS$11:$AS$317,O11:O317)+SUMPRODUCT($AS$11:$AS$317,P11:P317)+SUMPRODUCT($AS$11:$AS$317,Q11:Q317)+SUMPRODUCT($AS$11:$AS$317,S11:S317)+SUMPRODUCT($AS$11:$AS$317,T11:T317)+SUMPRODUCT($AS$11:$AS$317,R11:R317)+SUMPRODUCT($AS$11:$AS$317,K11:K317)+SUMPRODUCT($AS$11:$AS$317,M11:M317)+SUMPRODUCT($AS$11:$AS$317,L11:L317))</f>
        <v>0</v>
      </c>
      <c r="AT7" s="166">
        <f>SUM(SUMPRODUCT($AT$11:$AT$317,N11:N317)+SUMPRODUCT($AT$11:$AT$317,O11:O317)+SUMPRODUCT($AT$11:$AT$317,P11:P317)+SUMPRODUCT($AT$11:$AT$317,Q11:Q317)+SUMPRODUCT($AT$11:$AT$317,S11:S317)+SUMPRODUCT($AT$11:$AT$317,T11:T317)+SUMPRODUCT($AT$11:$AT$317,R11:R317)+SUMPRODUCT($AT$11:$AT$317,K11:K317)+SUMPRODUCT($AT$11:$AT$317,M11:M317)+SUMPRODUCT($AT$11:$AT$317,L11:L317))</f>
        <v>0</v>
      </c>
      <c r="AU7" s="176">
        <f>SUM(SUMPRODUCT($AU$11:$AU$317,N11:N317)+SUMPRODUCT($AU$11:$AU$317,O11:O317)+SUMPRODUCT($AU$11:$AU$317,P11:P317)+SUMPRODUCT($AU$11:$AU$317,Q11:Q317)+SUMPRODUCT($AU$11:$AU$317,S11:S317)+SUMPRODUCT($AU$11:$AU$317,T11:T317)+SUMPRODUCT($AU$11:$AU$317,R11:R317)+SUMPRODUCT($AU$11:$AU$317,K11:K317)+SUMPRODUCT($AU$11:$AU$317,M11:M317)+SUMPRODUCT($AU$11:$AU$317,L11:L317))</f>
        <v>0</v>
      </c>
      <c r="AV7" s="166">
        <f>SUM(SUMPRODUCT($AV$11:$AV$317,N11:N317)+SUMPRODUCT($AV$11:$AV$317,O11:O317)+SUMPRODUCT($AV$11:$AV$317,P11:P317)+SUMPRODUCT($AV$11:$AV$317,Q11:Q317)+SUMPRODUCT($AV$11:$AV$317,S11:S317)+SUMPRODUCT($AV$11:$AV$317,T11:T317)+SUMPRODUCT($AV$11:$AV$317,R11:R317)+SUMPRODUCT($AV$11:$AV$317,K11:K317)+SUMPRODUCT($AV$11:$AV$317,M11:M317)+SUMPRODUCT($AV$11:$AV$317,L11:L317))</f>
        <v>0</v>
      </c>
      <c r="AW7" s="166">
        <f>SUM(SUMPRODUCT($AW$11:$AW$317,O11:O317)+SUMPRODUCT($AW$11:$AW$317,P11:P317)+SUMPRODUCT($AW$11:$AW$317,Q11:Q317)+SUMPRODUCT($AW$11:$AW$317,R11:R317)+SUMPRODUCT($AW$11:$AW$317,T11:T317)+SUMPRODUCT($AW$11:$AW$317,K11:K317)+SUMPRODUCT($AW$11:$AW$317,S11:S317)+SUMPRODUCT($AW$11:$AW$317,L11:L317)+SUMPRODUCT($AW$11:$AW$317,N11:N317)+SUMPRODUCT($AW$11:$AW$317,M11:M317))</f>
        <v>0</v>
      </c>
      <c r="AX7" s="166">
        <f>SUM(SUMPRODUCT($AX$11:$AX$317,P11:P317)+SUMPRODUCT($AX$11:$AX$317,Q11:Q317)+SUMPRODUCT($AX$11:$AX$317,R11:R317)+SUMPRODUCT($AX$11:$AX$317,S11:S317)+SUMPRODUCT($AX$11:$AX$317,K11:K317)+SUMPRODUCT($AX$11:$AX$317,L11:L317)+SUMPRODUCT($AX$11:$AX$317,T11:T317)+SUMPRODUCT($AX$11:$AX$317,M11:M317)+SUMPRODUCT($AX$11:$AX$317,O11:O317)+SUMPRODUCT($AX$11:$AX$317,N11:N317))</f>
        <v>0</v>
      </c>
      <c r="AY7" s="166">
        <f>SUM(SUMPRODUCT($AY$11:$AY$317,Q11:Q317)+SUMPRODUCT($AY$11:$AY$317,R11:R317)+SUMPRODUCT($AY$11:$AY$317,S11:S317)+SUMPRODUCT($AY$11:$AY$317,T11:T317)+SUMPRODUCT($AY$11:$AY$317,L11:L317)+SUMPRODUCT($AY$11:$AY$317,M11:M317)+SUMPRODUCT($AY$11:$AY$317,K11:K317)+SUMPRODUCT($AY$11:$AY$317,N11:N317)+SUMPRODUCT($AY$11:$AY$317,P11:P317)+SUMPRODUCT($AY$11:$AY$317,O11:O317))</f>
        <v>0</v>
      </c>
      <c r="BA7" s="12">
        <f t="shared" ref="BA7:BH7" si="1">SUM(BA11:BA69)</f>
        <v>0</v>
      </c>
      <c r="BB7" s="12">
        <f t="shared" si="1"/>
        <v>0</v>
      </c>
      <c r="BC7" s="12">
        <f t="shared" si="1"/>
        <v>0</v>
      </c>
      <c r="BD7" s="12">
        <f t="shared" si="1"/>
        <v>0</v>
      </c>
      <c r="BE7" s="12">
        <f t="shared" si="1"/>
        <v>0</v>
      </c>
      <c r="BF7" s="12">
        <f t="shared" si="1"/>
        <v>0</v>
      </c>
      <c r="BG7" s="12">
        <f t="shared" si="1"/>
        <v>0</v>
      </c>
      <c r="BH7" s="12">
        <f t="shared" si="1"/>
        <v>0</v>
      </c>
      <c r="BI7" s="12">
        <f>SUM(BI11:BI58)</f>
        <v>0</v>
      </c>
      <c r="BJ7" s="12">
        <f>SUM(BJ11:BJ69)</f>
        <v>0</v>
      </c>
      <c r="BK7" s="12">
        <f>SUM(BK11:BK69)</f>
        <v>0</v>
      </c>
      <c r="BL7" s="12">
        <f>SUM(BL11:BL58)</f>
        <v>0</v>
      </c>
      <c r="BM7" s="12">
        <f t="shared" ref="BM7:CB7" si="2">SUM(BM11:BM69)</f>
        <v>0</v>
      </c>
      <c r="BN7" s="12">
        <f t="shared" si="2"/>
        <v>0</v>
      </c>
      <c r="BO7" s="12">
        <f t="shared" si="2"/>
        <v>0</v>
      </c>
      <c r="BP7" s="12">
        <f t="shared" si="2"/>
        <v>0</v>
      </c>
      <c r="BQ7" s="12">
        <f t="shared" si="2"/>
        <v>0</v>
      </c>
      <c r="BR7" s="12">
        <f t="shared" si="2"/>
        <v>0</v>
      </c>
      <c r="BS7" s="12">
        <f t="shared" si="2"/>
        <v>0</v>
      </c>
      <c r="BT7" s="12">
        <f t="shared" si="2"/>
        <v>0</v>
      </c>
      <c r="BU7" s="12">
        <f t="shared" si="2"/>
        <v>0</v>
      </c>
      <c r="BV7" s="12">
        <f t="shared" si="2"/>
        <v>0</v>
      </c>
      <c r="BW7" s="12">
        <f t="shared" si="2"/>
        <v>0</v>
      </c>
      <c r="BX7" s="12">
        <f t="shared" si="2"/>
        <v>0</v>
      </c>
      <c r="BY7" s="12">
        <f t="shared" si="2"/>
        <v>0</v>
      </c>
      <c r="BZ7" s="12">
        <f t="shared" si="2"/>
        <v>0</v>
      </c>
      <c r="CA7" s="12">
        <f t="shared" si="2"/>
        <v>0</v>
      </c>
      <c r="CB7" s="12">
        <f t="shared" si="2"/>
        <v>0</v>
      </c>
    </row>
    <row r="8" spans="1:82" s="9" customFormat="1" ht="60" customHeight="1">
      <c r="A8" s="12"/>
      <c r="B8" s="320"/>
      <c r="C8" s="321"/>
      <c r="D8" s="322" t="s">
        <v>177</v>
      </c>
      <c r="E8" s="323" t="s">
        <v>358</v>
      </c>
      <c r="F8" s="322" t="s">
        <v>178</v>
      </c>
      <c r="G8" s="322" t="s">
        <v>179</v>
      </c>
      <c r="H8" s="336" t="s">
        <v>180</v>
      </c>
      <c r="I8" s="322" t="s">
        <v>181</v>
      </c>
      <c r="J8" s="337" t="s">
        <v>182</v>
      </c>
      <c r="K8" s="378" t="s">
        <v>274</v>
      </c>
      <c r="L8" s="379" t="s">
        <v>66</v>
      </c>
      <c r="M8" s="380" t="s">
        <v>275</v>
      </c>
      <c r="N8" s="381" t="s">
        <v>276</v>
      </c>
      <c r="O8" s="382" t="s">
        <v>277</v>
      </c>
      <c r="P8" s="383" t="s">
        <v>376</v>
      </c>
      <c r="Q8" s="384" t="s">
        <v>278</v>
      </c>
      <c r="R8" s="385" t="s">
        <v>279</v>
      </c>
      <c r="S8" s="386" t="s">
        <v>280</v>
      </c>
      <c r="T8" s="387" t="s">
        <v>249</v>
      </c>
      <c r="U8" s="338" t="s">
        <v>11</v>
      </c>
      <c r="V8" s="338" t="s">
        <v>12</v>
      </c>
      <c r="W8" s="339" t="s">
        <v>9</v>
      </c>
      <c r="Y8" s="395" t="s">
        <v>109</v>
      </c>
      <c r="Z8" s="395" t="s">
        <v>110</v>
      </c>
      <c r="AB8" s="489" t="s">
        <v>5</v>
      </c>
      <c r="AC8" s="485" t="s">
        <v>6</v>
      </c>
      <c r="AD8" s="325" t="s">
        <v>1</v>
      </c>
      <c r="AE8" s="321" t="s">
        <v>2</v>
      </c>
      <c r="AF8" s="326" t="s">
        <v>10</v>
      </c>
      <c r="AG8" s="327" t="s">
        <v>30</v>
      </c>
      <c r="AH8" s="328" t="s">
        <v>3</v>
      </c>
      <c r="AI8" s="329" t="s">
        <v>15</v>
      </c>
      <c r="AJ8" s="330" t="s">
        <v>13</v>
      </c>
      <c r="AK8" s="331" t="s">
        <v>17</v>
      </c>
      <c r="AL8" s="332" t="s">
        <v>250</v>
      </c>
      <c r="AM8" s="333" t="s">
        <v>251</v>
      </c>
      <c r="AN8" s="324" t="s">
        <v>113</v>
      </c>
      <c r="AO8" s="334" t="s">
        <v>144</v>
      </c>
      <c r="AP8" s="335" t="s">
        <v>145</v>
      </c>
      <c r="AQ8" s="334" t="s">
        <v>146</v>
      </c>
      <c r="AR8" s="335" t="s">
        <v>191</v>
      </c>
      <c r="AS8" s="334" t="s">
        <v>192</v>
      </c>
      <c r="AT8" s="335" t="s">
        <v>193</v>
      </c>
      <c r="AU8" s="334" t="s">
        <v>194</v>
      </c>
      <c r="AV8" s="335" t="s">
        <v>195</v>
      </c>
      <c r="AW8" s="578" t="s">
        <v>399</v>
      </c>
      <c r="AX8" s="578" t="s">
        <v>400</v>
      </c>
      <c r="AY8" s="578" t="s">
        <v>401</v>
      </c>
      <c r="BA8" s="467" t="s">
        <v>319</v>
      </c>
      <c r="BB8" s="467" t="s">
        <v>166</v>
      </c>
      <c r="BC8" s="467" t="s">
        <v>165</v>
      </c>
      <c r="BD8" s="467" t="s">
        <v>65</v>
      </c>
      <c r="BE8" s="467" t="s">
        <v>129</v>
      </c>
      <c r="BF8" s="467" t="s">
        <v>130</v>
      </c>
      <c r="BG8" s="467" t="s">
        <v>328</v>
      </c>
      <c r="BH8" s="467" t="s">
        <v>329</v>
      </c>
      <c r="BI8" s="44"/>
      <c r="BJ8" s="467" t="s">
        <v>317</v>
      </c>
      <c r="BK8" s="467" t="s">
        <v>318</v>
      </c>
      <c r="BL8" s="44"/>
      <c r="BM8" s="467" t="s">
        <v>167</v>
      </c>
      <c r="BN8" s="467" t="s">
        <v>330</v>
      </c>
      <c r="BO8" s="467" t="s">
        <v>331</v>
      </c>
      <c r="BP8" s="467" t="s">
        <v>168</v>
      </c>
      <c r="BQ8" s="467" t="s">
        <v>332</v>
      </c>
      <c r="BR8" s="467" t="s">
        <v>169</v>
      </c>
      <c r="BS8" s="467" t="s">
        <v>333</v>
      </c>
      <c r="BT8" s="467" t="s">
        <v>170</v>
      </c>
      <c r="BU8" s="467" t="s">
        <v>334</v>
      </c>
      <c r="BV8" s="467" t="s">
        <v>335</v>
      </c>
      <c r="BW8" s="467" t="s">
        <v>336</v>
      </c>
      <c r="BX8" s="467" t="s">
        <v>337</v>
      </c>
      <c r="BY8" s="468" t="s">
        <v>338</v>
      </c>
      <c r="BZ8" s="468" t="s">
        <v>339</v>
      </c>
      <c r="CA8" s="468" t="s">
        <v>326</v>
      </c>
      <c r="CB8" s="467" t="s">
        <v>329</v>
      </c>
      <c r="CC8" s="12"/>
    </row>
    <row r="9" spans="1:82" s="11" customFormat="1" ht="30" hidden="1" customHeight="1">
      <c r="A9" s="126"/>
      <c r="B9" s="228"/>
      <c r="C9" s="126"/>
      <c r="D9" s="229"/>
      <c r="E9" s="245"/>
      <c r="F9" s="229"/>
      <c r="G9" s="229"/>
      <c r="H9" s="237"/>
      <c r="I9" s="229"/>
      <c r="J9" s="319"/>
      <c r="K9" s="277" t="s">
        <v>196</v>
      </c>
      <c r="L9" s="277" t="s">
        <v>197</v>
      </c>
      <c r="M9" s="277" t="s">
        <v>198</v>
      </c>
      <c r="N9" s="277" t="s">
        <v>199</v>
      </c>
      <c r="O9" s="277" t="s">
        <v>200</v>
      </c>
      <c r="P9" s="277" t="s">
        <v>201</v>
      </c>
      <c r="Q9" s="277" t="s">
        <v>204</v>
      </c>
      <c r="R9" s="277" t="s">
        <v>246</v>
      </c>
      <c r="S9" s="277" t="s">
        <v>247</v>
      </c>
      <c r="T9" s="277" t="s">
        <v>258</v>
      </c>
      <c r="U9" s="127"/>
      <c r="V9" s="127"/>
      <c r="W9" s="242"/>
      <c r="Y9" s="246"/>
      <c r="Z9" s="246"/>
      <c r="AB9" s="490"/>
      <c r="AC9" s="159"/>
      <c r="AD9" s="238"/>
      <c r="AE9" s="126"/>
      <c r="AF9" s="239"/>
      <c r="AG9" s="239"/>
      <c r="AH9" s="239"/>
      <c r="AI9" s="239"/>
      <c r="AJ9" s="241"/>
      <c r="AK9" s="240"/>
      <c r="AL9" s="257"/>
      <c r="AM9" s="262"/>
      <c r="AN9" s="126"/>
      <c r="AO9" s="239"/>
      <c r="AP9" s="239"/>
      <c r="AQ9" s="239"/>
      <c r="AR9" s="239"/>
      <c r="AS9" s="239"/>
      <c r="AT9" s="239"/>
      <c r="AU9" s="239"/>
      <c r="AV9" s="239"/>
      <c r="AW9" s="239"/>
      <c r="AX9" s="239"/>
      <c r="AY9" s="239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6"/>
    </row>
    <row r="10" spans="1:82" s="11" customFormat="1" ht="35.549999999999997" customHeight="1">
      <c r="A10" s="126"/>
      <c r="B10" s="125"/>
      <c r="C10" s="128"/>
      <c r="D10" s="124"/>
      <c r="E10" s="125"/>
      <c r="F10" s="124"/>
      <c r="G10" s="124"/>
      <c r="H10" s="124"/>
      <c r="I10" s="128"/>
      <c r="J10" s="127"/>
      <c r="K10" s="276" t="s">
        <v>147</v>
      </c>
      <c r="L10" s="126"/>
      <c r="M10" s="65"/>
      <c r="N10" s="128"/>
      <c r="O10" s="128"/>
      <c r="P10" s="128"/>
      <c r="Q10" s="128"/>
      <c r="R10" s="227"/>
      <c r="S10" s="227"/>
      <c r="T10" s="227"/>
      <c r="U10" s="216"/>
      <c r="V10" s="216" t="s">
        <v>29</v>
      </c>
      <c r="W10" s="216" t="s">
        <v>29</v>
      </c>
      <c r="AB10" s="490"/>
      <c r="AC10" s="159"/>
      <c r="AD10" s="127"/>
      <c r="AE10" s="127"/>
      <c r="AF10" s="127"/>
      <c r="AG10" s="127"/>
      <c r="AH10" s="127"/>
      <c r="AI10" s="127"/>
      <c r="AJ10" s="127"/>
      <c r="AK10" s="127"/>
      <c r="AL10" s="258"/>
      <c r="AM10" s="263"/>
      <c r="AN10" s="126"/>
      <c r="AO10" s="157"/>
      <c r="AP10" s="159"/>
      <c r="AQ10" s="157"/>
      <c r="AR10" s="159"/>
      <c r="AS10" s="157"/>
      <c r="AT10" s="159"/>
      <c r="AU10" s="157"/>
      <c r="AV10" s="159"/>
      <c r="AW10" s="159"/>
      <c r="AX10" s="159"/>
      <c r="AY10" s="159"/>
      <c r="BA10" s="126"/>
      <c r="BB10" s="684"/>
      <c r="BC10" s="684"/>
      <c r="BD10" s="684"/>
      <c r="BE10" s="684"/>
      <c r="BF10" s="684"/>
      <c r="BG10" s="684"/>
      <c r="BH10" s="684"/>
      <c r="BI10" s="684"/>
      <c r="BJ10" s="684"/>
      <c r="BK10" s="684"/>
      <c r="BL10" s="684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</row>
    <row r="11" spans="1:82" s="9" customFormat="1" ht="57" customHeight="1">
      <c r="A11" s="12"/>
      <c r="B11" s="290"/>
      <c r="C11" s="244"/>
      <c r="D11" s="549" t="s">
        <v>148</v>
      </c>
      <c r="E11" s="579"/>
      <c r="F11" s="580" t="s">
        <v>167</v>
      </c>
      <c r="G11" s="581" t="s">
        <v>130</v>
      </c>
      <c r="H11" s="581">
        <v>1</v>
      </c>
      <c r="I11" s="580" t="s">
        <v>375</v>
      </c>
      <c r="J11" s="582">
        <v>94.5</v>
      </c>
      <c r="K11" s="583"/>
      <c r="L11" s="584"/>
      <c r="M11" s="585"/>
      <c r="N11" s="586"/>
      <c r="O11" s="587"/>
      <c r="P11" s="588"/>
      <c r="Q11" s="550"/>
      <c r="R11" s="589"/>
      <c r="S11" s="550"/>
      <c r="T11" s="550"/>
      <c r="U11" s="590">
        <f>SUM(K11:T11)*J11</f>
        <v>0</v>
      </c>
      <c r="V11" s="344" t="str">
        <f>IF(SUM(K11:T11)&gt;0,"Yes","No")</f>
        <v>No</v>
      </c>
      <c r="W11" s="551" t="str">
        <f t="shared" ref="W11:W45" si="3">IF(B11="New","Yes","No")</f>
        <v>No</v>
      </c>
      <c r="Y11" s="200">
        <v>1</v>
      </c>
      <c r="Z11" s="201">
        <f t="shared" ref="Z11:Z27" si="4">Y11*SUM(K11:T11)</f>
        <v>0</v>
      </c>
      <c r="AB11" s="491">
        <v>1.7</v>
      </c>
      <c r="AC11" s="294">
        <f>SUM(K11:T11)*AB11</f>
        <v>0</v>
      </c>
      <c r="AD11" s="292">
        <f>K11*$H$11</f>
        <v>0</v>
      </c>
      <c r="AE11" s="292">
        <f t="shared" ref="AE11:AE45" si="5">L11*H11</f>
        <v>0</v>
      </c>
      <c r="AF11" s="292">
        <f t="shared" ref="AF11:AF45" si="6">M11*H11</f>
        <v>0</v>
      </c>
      <c r="AG11" s="292">
        <f t="shared" ref="AG11:AG45" si="7">N11*H11</f>
        <v>0</v>
      </c>
      <c r="AH11" s="292">
        <f t="shared" ref="AH11:AH45" si="8">O11*H11</f>
        <v>0</v>
      </c>
      <c r="AI11" s="292">
        <f t="shared" ref="AI11:AI45" si="9">P11*H11</f>
        <v>0</v>
      </c>
      <c r="AJ11" s="292">
        <f t="shared" ref="AJ11:AJ45" si="10">Q11*H11</f>
        <v>0</v>
      </c>
      <c r="AK11" s="292">
        <f t="shared" ref="AK11:AK45" si="11">R11*H11</f>
        <v>0</v>
      </c>
      <c r="AL11" s="292">
        <f t="shared" ref="AL11:AL45" si="12">S11*H11</f>
        <v>0</v>
      </c>
      <c r="AM11" s="292">
        <f t="shared" ref="AM11:AM45" si="13">T11*H11</f>
        <v>0</v>
      </c>
      <c r="AN11" s="291">
        <v>1</v>
      </c>
      <c r="AO11" s="293">
        <v>4</v>
      </c>
      <c r="AP11" s="294"/>
      <c r="AQ11" s="293"/>
      <c r="AR11" s="294"/>
      <c r="AS11" s="293"/>
      <c r="AT11" s="294"/>
      <c r="AU11" s="293">
        <v>1</v>
      </c>
      <c r="AV11" s="294"/>
      <c r="AW11" s="160"/>
      <c r="AX11" s="160"/>
      <c r="AY11" s="160"/>
      <c r="BA11" s="12">
        <f t="shared" ref="BA11:BA52" si="14">IF(G11="XS",IF(SUM(K11:T11)&gt;0,SUM(K11:T11),0),0)*H11</f>
        <v>0</v>
      </c>
      <c r="BB11" s="12">
        <f t="shared" ref="BB11:BB52" si="15">IF(G11="S",IF(SUM(K11:T11)&gt;0,SUM(K11:T11),0),0)*H11</f>
        <v>0</v>
      </c>
      <c r="BC11" s="12">
        <f t="shared" ref="BC11:BC52" si="16">IF(G11="M",IF(SUM(K11:T11)&gt;0,SUM(K11:T11),0),0)*H11</f>
        <v>0</v>
      </c>
      <c r="BD11" s="12">
        <f t="shared" ref="BD11:BD52" si="17">IF(G11="L",IF(SUM(K11:T11)&gt;0,SUM(K11:T11),0),0)*H11</f>
        <v>0</v>
      </c>
      <c r="BE11" s="12">
        <f t="shared" ref="BE11:BE52" si="18">IF(G11="XL",IF(SUM(K11:T11)&gt;0,SUM(K11:T11),0),0)*H11</f>
        <v>0</v>
      </c>
      <c r="BF11" s="12">
        <f t="shared" ref="BF11:BF52" si="19">IF(G11="2XL",IF(SUM(K11:T11)&gt;0,SUM(K11:T11),0),0)*H11</f>
        <v>0</v>
      </c>
      <c r="BG11" s="12">
        <f t="shared" ref="BG11:BG52" si="20">IF(G11="3XL",IF(SUM(K11:T11)&gt;0,SUM(K11:T11),0),0)*H11</f>
        <v>0</v>
      </c>
      <c r="BH11" s="12">
        <f t="shared" ref="BH11:BH52" si="21">IF(G11="various",IF(SUM(K11:T11)&gt;0,SUM(K11:T11),0),0)*H11</f>
        <v>0</v>
      </c>
      <c r="BI11" s="12"/>
      <c r="BJ11" s="126">
        <f t="shared" ref="BJ11:BJ52" si="22">IF(E11="",IF(SUM(K11:T11)&gt;0,SUM(K11:T11),0),0)*H11</f>
        <v>0</v>
      </c>
      <c r="BK11" s="126">
        <f t="shared" ref="BK11:BK52" si="23">IF(E11="Dual tex.",IF(SUM(K11:T11)&gt;0,SUM(K11:T11),0),0)*H11</f>
        <v>0</v>
      </c>
      <c r="BL11" s="126"/>
      <c r="BM11" s="12">
        <f t="shared" ref="BM11:BM68" si="24">IF(F11="sloper",IF(SUM(K11:T11)&gt;0,SUM(K11:T11),0),0)*H11</f>
        <v>0</v>
      </c>
      <c r="BN11" s="12">
        <f t="shared" ref="BN11:BN68" si="25">IF(F11="footholds",IF(SUM(K11:T11)&gt;0,SUM(K11:T11),0),0)*H11</f>
        <v>0</v>
      </c>
      <c r="BO11" s="12">
        <f t="shared" ref="BO11:BO68" si="26">IF(F11="micros",IF(SUM(K11:T11)&gt;0,SUM(K11:T11),0),0)*H11</f>
        <v>0</v>
      </c>
      <c r="BP11" s="12">
        <f t="shared" ref="BP11:BP68" si="27">IF(F11="jug",IF(SUM(K11:T11)&gt;0,SUM(K11:T11),0),0)*H11</f>
        <v>0</v>
      </c>
      <c r="BQ11" s="12">
        <f t="shared" ref="BQ11:BQ68" si="28">IF(F11="ledge",IF(SUM(K11:T11)&gt;0,SUM(K11:T11),0),0)*H11</f>
        <v>0</v>
      </c>
      <c r="BR11" s="12">
        <f t="shared" ref="BR11:BR68" si="29">IF(F11="edge",IF(SUM(K11:T11)&gt;0,SUM(K11:T11),0),0)*H11</f>
        <v>0</v>
      </c>
      <c r="BS11" s="12">
        <f t="shared" ref="BS11:BS68" si="30">IF(F11="crimp",IF(SUM(K11:T11)&gt;0,SUM(K11:T11),0),0)*H11</f>
        <v>0</v>
      </c>
      <c r="BT11" s="12">
        <f t="shared" ref="BT11:BT68" si="31">IF(F11="incut",IF(SUM(K11:T11)&gt;0,SUM(K11:T11),0),0)*H11</f>
        <v>0</v>
      </c>
      <c r="BU11" s="12">
        <f t="shared" ref="BU11:BU68" si="32">IF(F11="dish",IF(SUM(K11:T11)&gt;0,SUM(K11:T11),0),0)*H11</f>
        <v>0</v>
      </c>
      <c r="BV11" s="12">
        <f t="shared" ref="BV11:BV68" si="33">IF(F11="pinch",IF(SUM(K11:T11)&gt;0,SUM(K11:T11),0),0)*H11</f>
        <v>0</v>
      </c>
      <c r="BW11" s="12">
        <f t="shared" ref="BW11:BW68" si="34">IF(F11="pocket",IF(SUM(K11:T11)&gt;0,SUM(K11:T11),0),0)*H11</f>
        <v>0</v>
      </c>
      <c r="BX11" s="12">
        <f t="shared" ref="BX11:BX68" si="35">IF(F11="insert",IF(SUM(K11:T11)&gt;0,SUM(K11:T11),0),0)*H11</f>
        <v>0</v>
      </c>
      <c r="BY11" s="12">
        <f t="shared" ref="BY11:BY68" si="36">IF(F11="feature",IF(SUM(K11:T11)&gt;0,SUM(K11:T11),0),0)*H11</f>
        <v>0</v>
      </c>
      <c r="BZ11" s="12">
        <f t="shared" ref="BZ11:BZ68" si="37">IF(F11="scoop",IF(SUM(K11:T11)&gt;0,SUM(K11:T11),0),0)*H11</f>
        <v>0</v>
      </c>
      <c r="CA11" s="12">
        <f t="shared" ref="CA11:CA68" si="38">IF(F11="positive",IF(SUM(K11:T11)&gt;0,SUM(K11:T11),0),0)*H11</f>
        <v>0</v>
      </c>
      <c r="CB11" s="12">
        <f t="shared" ref="CB11:CB68" si="39">IF(F11="various",IF(SUM(K11:T11)&gt;0,SUM(K11:T11),0),0)*H11</f>
        <v>0</v>
      </c>
      <c r="CC11" s="12"/>
    </row>
    <row r="12" spans="1:82" s="557" customFormat="1" ht="57" customHeight="1">
      <c r="A12" s="12"/>
      <c r="B12" s="299" t="s">
        <v>9</v>
      </c>
      <c r="C12" s="12"/>
      <c r="D12" s="389" t="s">
        <v>370</v>
      </c>
      <c r="E12" s="307"/>
      <c r="F12" s="390" t="s">
        <v>168</v>
      </c>
      <c r="G12" s="308" t="s">
        <v>130</v>
      </c>
      <c r="H12" s="308">
        <v>1</v>
      </c>
      <c r="I12" s="390" t="s">
        <v>375</v>
      </c>
      <c r="J12" s="392">
        <v>94.5</v>
      </c>
      <c r="K12" s="152"/>
      <c r="L12" s="311"/>
      <c r="M12" s="153"/>
      <c r="N12" s="312"/>
      <c r="O12" s="555"/>
      <c r="P12" s="313"/>
      <c r="Q12" s="179"/>
      <c r="R12" s="180"/>
      <c r="S12" s="179"/>
      <c r="T12" s="202"/>
      <c r="U12" s="556">
        <f t="shared" ref="U12:U14" si="40">SUM(K12:T12)*J12</f>
        <v>0</v>
      </c>
      <c r="V12" s="310" t="str">
        <f t="shared" ref="V12:V43" si="41">IF(SUM(K12:T12)&gt;0,"Yes","No")</f>
        <v>No</v>
      </c>
      <c r="W12" s="205" t="str">
        <f t="shared" si="3"/>
        <v>Yes</v>
      </c>
      <c r="Y12" s="204">
        <v>1</v>
      </c>
      <c r="Z12" s="205">
        <f t="shared" si="4"/>
        <v>0</v>
      </c>
      <c r="AB12" s="492">
        <v>1.6</v>
      </c>
      <c r="AC12" s="294">
        <f>SUM(K12:T12)*AB12</f>
        <v>0</v>
      </c>
      <c r="AD12" s="292">
        <f>K12*$H$11</f>
        <v>0</v>
      </c>
      <c r="AE12" s="292">
        <f t="shared" si="5"/>
        <v>0</v>
      </c>
      <c r="AF12" s="292">
        <f t="shared" si="6"/>
        <v>0</v>
      </c>
      <c r="AG12" s="292">
        <f t="shared" si="7"/>
        <v>0</v>
      </c>
      <c r="AH12" s="292">
        <f t="shared" si="8"/>
        <v>0</v>
      </c>
      <c r="AI12" s="292">
        <f t="shared" si="9"/>
        <v>0</v>
      </c>
      <c r="AJ12" s="292">
        <f t="shared" si="10"/>
        <v>0</v>
      </c>
      <c r="AK12" s="292">
        <f t="shared" si="11"/>
        <v>0</v>
      </c>
      <c r="AL12" s="292">
        <f t="shared" si="12"/>
        <v>0</v>
      </c>
      <c r="AM12" s="292">
        <f t="shared" si="13"/>
        <v>0</v>
      </c>
      <c r="AN12" s="308">
        <v>1</v>
      </c>
      <c r="AO12" s="442">
        <v>3</v>
      </c>
      <c r="AP12" s="558"/>
      <c r="AQ12" s="442"/>
      <c r="AR12" s="160"/>
      <c r="AS12" s="301"/>
      <c r="AT12" s="160"/>
      <c r="AU12" s="301"/>
      <c r="AV12" s="160"/>
      <c r="AW12" s="301">
        <v>1</v>
      </c>
      <c r="AX12" s="160"/>
      <c r="AY12" s="301"/>
      <c r="BA12" s="12">
        <f t="shared" ref="BA12:BA24" si="42">IF(G12="XS",IF(SUM(K12:T12)&gt;0,SUM(K12:T12),0),0)*H12</f>
        <v>0</v>
      </c>
      <c r="BB12" s="12">
        <f t="shared" si="15"/>
        <v>0</v>
      </c>
      <c r="BC12" s="12">
        <f t="shared" si="16"/>
        <v>0</v>
      </c>
      <c r="BD12" s="12">
        <f t="shared" si="17"/>
        <v>0</v>
      </c>
      <c r="BE12" s="12">
        <f t="shared" si="18"/>
        <v>0</v>
      </c>
      <c r="BF12" s="12">
        <f t="shared" si="19"/>
        <v>0</v>
      </c>
      <c r="BG12" s="12">
        <f t="shared" si="20"/>
        <v>0</v>
      </c>
      <c r="BH12" s="12">
        <f t="shared" si="21"/>
        <v>0</v>
      </c>
      <c r="BI12" s="12"/>
      <c r="BJ12" s="126">
        <f t="shared" si="22"/>
        <v>0</v>
      </c>
      <c r="BK12" s="126">
        <f t="shared" ref="BK12:BK45" si="43">IF(E12="Dual tex.",IF(SUM(K12:T12)&gt;0,SUM(K12:T12),0),0)*H12</f>
        <v>0</v>
      </c>
      <c r="BL12" s="126"/>
      <c r="BM12" s="12">
        <f t="shared" si="24"/>
        <v>0</v>
      </c>
      <c r="BN12" s="12">
        <f t="shared" si="25"/>
        <v>0</v>
      </c>
      <c r="BO12" s="12">
        <f t="shared" si="26"/>
        <v>0</v>
      </c>
      <c r="BP12" s="12">
        <f t="shared" si="27"/>
        <v>0</v>
      </c>
      <c r="BQ12" s="12">
        <f t="shared" si="28"/>
        <v>0</v>
      </c>
      <c r="BR12" s="12">
        <f t="shared" si="29"/>
        <v>0</v>
      </c>
      <c r="BS12" s="12">
        <f t="shared" si="30"/>
        <v>0</v>
      </c>
      <c r="BT12" s="12">
        <f t="shared" si="31"/>
        <v>0</v>
      </c>
      <c r="BU12" s="12">
        <f t="shared" si="32"/>
        <v>0</v>
      </c>
      <c r="BV12" s="12">
        <f t="shared" si="33"/>
        <v>0</v>
      </c>
      <c r="BW12" s="12">
        <f t="shared" si="34"/>
        <v>0</v>
      </c>
      <c r="BX12" s="12">
        <f t="shared" si="35"/>
        <v>0</v>
      </c>
      <c r="BY12" s="12">
        <f t="shared" si="36"/>
        <v>0</v>
      </c>
      <c r="BZ12" s="12">
        <f t="shared" si="37"/>
        <v>0</v>
      </c>
      <c r="CA12" s="12">
        <f t="shared" si="38"/>
        <v>0</v>
      </c>
      <c r="CB12" s="12">
        <f t="shared" si="39"/>
        <v>0</v>
      </c>
      <c r="CC12" s="12"/>
    </row>
    <row r="13" spans="1:82" s="557" customFormat="1" ht="57" customHeight="1">
      <c r="A13" s="12"/>
      <c r="B13" s="299"/>
      <c r="C13" s="12"/>
      <c r="D13" s="229" t="s">
        <v>149</v>
      </c>
      <c r="E13" s="497"/>
      <c r="F13" s="241" t="s">
        <v>168</v>
      </c>
      <c r="G13" s="127" t="s">
        <v>130</v>
      </c>
      <c r="H13" s="127">
        <v>1</v>
      </c>
      <c r="I13" s="241" t="s">
        <v>375</v>
      </c>
      <c r="J13" s="391">
        <v>94.5</v>
      </c>
      <c r="K13" s="498"/>
      <c r="L13" s="499"/>
      <c r="M13" s="500"/>
      <c r="N13" s="501"/>
      <c r="O13" s="531"/>
      <c r="P13" s="349"/>
      <c r="Q13" s="434"/>
      <c r="R13" s="435"/>
      <c r="S13" s="434"/>
      <c r="T13" s="433"/>
      <c r="U13" s="559">
        <f t="shared" si="40"/>
        <v>0</v>
      </c>
      <c r="V13" s="126" t="str">
        <f t="shared" si="41"/>
        <v>No</v>
      </c>
      <c r="W13" s="502" t="str">
        <f t="shared" si="3"/>
        <v>No</v>
      </c>
      <c r="Y13" s="204">
        <v>1</v>
      </c>
      <c r="Z13" s="205">
        <f t="shared" si="4"/>
        <v>0</v>
      </c>
      <c r="AB13" s="492">
        <v>1.8</v>
      </c>
      <c r="AC13" s="294">
        <f t="shared" ref="AC13:AC38" si="44">SUM(K13:T13)*AB13</f>
        <v>0</v>
      </c>
      <c r="AD13" s="292">
        <f>K13*H13</f>
        <v>0</v>
      </c>
      <c r="AE13" s="292">
        <f t="shared" si="5"/>
        <v>0</v>
      </c>
      <c r="AF13" s="292">
        <f t="shared" si="6"/>
        <v>0</v>
      </c>
      <c r="AG13" s="292">
        <f t="shared" si="7"/>
        <v>0</v>
      </c>
      <c r="AH13" s="292">
        <f t="shared" si="8"/>
        <v>0</v>
      </c>
      <c r="AI13" s="292">
        <f t="shared" si="9"/>
        <v>0</v>
      </c>
      <c r="AJ13" s="292">
        <f t="shared" si="10"/>
        <v>0</v>
      </c>
      <c r="AK13" s="292">
        <f t="shared" si="11"/>
        <v>0</v>
      </c>
      <c r="AL13" s="292">
        <f t="shared" si="12"/>
        <v>0</v>
      </c>
      <c r="AM13" s="292">
        <f t="shared" si="13"/>
        <v>0</v>
      </c>
      <c r="AN13" s="129">
        <v>1</v>
      </c>
      <c r="AO13" s="442">
        <v>4</v>
      </c>
      <c r="AP13" s="558"/>
      <c r="AQ13" s="442"/>
      <c r="AR13" s="160"/>
      <c r="AS13" s="301"/>
      <c r="AT13" s="160"/>
      <c r="AU13" s="301">
        <v>1</v>
      </c>
      <c r="AV13" s="160"/>
      <c r="AW13" s="301"/>
      <c r="AX13" s="160"/>
      <c r="AY13" s="301"/>
      <c r="BA13" s="12">
        <f t="shared" si="42"/>
        <v>0</v>
      </c>
      <c r="BB13" s="12">
        <f t="shared" si="15"/>
        <v>0</v>
      </c>
      <c r="BC13" s="12">
        <f t="shared" si="16"/>
        <v>0</v>
      </c>
      <c r="BD13" s="12">
        <f t="shared" si="17"/>
        <v>0</v>
      </c>
      <c r="BE13" s="12">
        <f t="shared" si="18"/>
        <v>0</v>
      </c>
      <c r="BF13" s="12">
        <f t="shared" si="19"/>
        <v>0</v>
      </c>
      <c r="BG13" s="12">
        <f t="shared" si="20"/>
        <v>0</v>
      </c>
      <c r="BH13" s="12">
        <f t="shared" si="21"/>
        <v>0</v>
      </c>
      <c r="BI13" s="12"/>
      <c r="BJ13" s="126">
        <f t="shared" si="22"/>
        <v>0</v>
      </c>
      <c r="BK13" s="126">
        <f t="shared" si="43"/>
        <v>0</v>
      </c>
      <c r="BL13" s="126"/>
      <c r="BM13" s="12">
        <f t="shared" si="24"/>
        <v>0</v>
      </c>
      <c r="BN13" s="12">
        <f t="shared" si="25"/>
        <v>0</v>
      </c>
      <c r="BO13" s="12">
        <f t="shared" si="26"/>
        <v>0</v>
      </c>
      <c r="BP13" s="12">
        <f t="shared" si="27"/>
        <v>0</v>
      </c>
      <c r="BQ13" s="12">
        <f t="shared" si="28"/>
        <v>0</v>
      </c>
      <c r="BR13" s="12">
        <f t="shared" si="29"/>
        <v>0</v>
      </c>
      <c r="BS13" s="12">
        <f t="shared" si="30"/>
        <v>0</v>
      </c>
      <c r="BT13" s="12">
        <f t="shared" si="31"/>
        <v>0</v>
      </c>
      <c r="BU13" s="12">
        <f t="shared" si="32"/>
        <v>0</v>
      </c>
      <c r="BV13" s="12">
        <f t="shared" si="33"/>
        <v>0</v>
      </c>
      <c r="BW13" s="12">
        <f t="shared" si="34"/>
        <v>0</v>
      </c>
      <c r="BX13" s="12">
        <f t="shared" si="35"/>
        <v>0</v>
      </c>
      <c r="BY13" s="12">
        <f t="shared" si="36"/>
        <v>0</v>
      </c>
      <c r="BZ13" s="12">
        <f t="shared" si="37"/>
        <v>0</v>
      </c>
      <c r="CA13" s="12">
        <f t="shared" si="38"/>
        <v>0</v>
      </c>
      <c r="CB13" s="12">
        <f t="shared" si="39"/>
        <v>0</v>
      </c>
      <c r="CC13" s="12"/>
      <c r="CD13" s="689"/>
    </row>
    <row r="14" spans="1:82" s="557" customFormat="1" ht="57" customHeight="1">
      <c r="A14" s="12"/>
      <c r="B14" s="299" t="s">
        <v>9</v>
      </c>
      <c r="C14" s="12"/>
      <c r="D14" s="389" t="s">
        <v>371</v>
      </c>
      <c r="E14" s="307"/>
      <c r="F14" s="390" t="s">
        <v>168</v>
      </c>
      <c r="G14" s="308" t="s">
        <v>130</v>
      </c>
      <c r="H14" s="308">
        <v>1</v>
      </c>
      <c r="I14" s="390" t="s">
        <v>375</v>
      </c>
      <c r="J14" s="392">
        <v>96</v>
      </c>
      <c r="K14" s="152"/>
      <c r="L14" s="311"/>
      <c r="M14" s="153"/>
      <c r="N14" s="312"/>
      <c r="O14" s="555"/>
      <c r="P14" s="313"/>
      <c r="Q14" s="179"/>
      <c r="R14" s="180"/>
      <c r="S14" s="179"/>
      <c r="T14" s="179"/>
      <c r="U14" s="309">
        <f t="shared" si="40"/>
        <v>0</v>
      </c>
      <c r="V14" s="310" t="str">
        <f t="shared" si="41"/>
        <v>No</v>
      </c>
      <c r="W14" s="205" t="str">
        <f t="shared" si="3"/>
        <v>Yes</v>
      </c>
      <c r="Y14" s="204">
        <v>1</v>
      </c>
      <c r="Z14" s="205">
        <f t="shared" si="4"/>
        <v>0</v>
      </c>
      <c r="AB14" s="492">
        <v>2.0499999999999998</v>
      </c>
      <c r="AC14" s="294">
        <f t="shared" ref="AC14" si="45">SUM(K14:T14)*AB14</f>
        <v>0</v>
      </c>
      <c r="AD14" s="292">
        <f>K14*H14</f>
        <v>0</v>
      </c>
      <c r="AE14" s="292">
        <f t="shared" si="5"/>
        <v>0</v>
      </c>
      <c r="AF14" s="292">
        <f t="shared" si="6"/>
        <v>0</v>
      </c>
      <c r="AG14" s="292">
        <f t="shared" si="7"/>
        <v>0</v>
      </c>
      <c r="AH14" s="292">
        <f t="shared" si="8"/>
        <v>0</v>
      </c>
      <c r="AI14" s="292">
        <f t="shared" si="9"/>
        <v>0</v>
      </c>
      <c r="AJ14" s="292">
        <f t="shared" si="10"/>
        <v>0</v>
      </c>
      <c r="AK14" s="292">
        <f t="shared" si="11"/>
        <v>0</v>
      </c>
      <c r="AL14" s="292">
        <f t="shared" si="12"/>
        <v>0</v>
      </c>
      <c r="AM14" s="292">
        <f t="shared" si="13"/>
        <v>0</v>
      </c>
      <c r="AN14" s="129">
        <v>1</v>
      </c>
      <c r="AO14" s="442">
        <v>3</v>
      </c>
      <c r="AP14" s="558"/>
      <c r="AQ14" s="442"/>
      <c r="AR14" s="160"/>
      <c r="AS14" s="301"/>
      <c r="AT14" s="160"/>
      <c r="AU14" s="301"/>
      <c r="AV14" s="160"/>
      <c r="AW14" s="301"/>
      <c r="AX14" s="160">
        <v>1</v>
      </c>
      <c r="AY14" s="301"/>
      <c r="BA14" s="12">
        <f t="shared" si="42"/>
        <v>0</v>
      </c>
      <c r="BB14" s="12">
        <f t="shared" si="15"/>
        <v>0</v>
      </c>
      <c r="BC14" s="12">
        <f t="shared" si="16"/>
        <v>0</v>
      </c>
      <c r="BD14" s="12">
        <f t="shared" si="17"/>
        <v>0</v>
      </c>
      <c r="BE14" s="12">
        <f t="shared" si="18"/>
        <v>0</v>
      </c>
      <c r="BF14" s="12">
        <f t="shared" si="19"/>
        <v>0</v>
      </c>
      <c r="BG14" s="12">
        <f t="shared" si="20"/>
        <v>0</v>
      </c>
      <c r="BH14" s="12">
        <f t="shared" si="21"/>
        <v>0</v>
      </c>
      <c r="BI14" s="12"/>
      <c r="BJ14" s="126">
        <f t="shared" si="22"/>
        <v>0</v>
      </c>
      <c r="BK14" s="126">
        <f t="shared" si="43"/>
        <v>0</v>
      </c>
      <c r="BL14" s="126"/>
      <c r="BM14" s="12">
        <f t="shared" si="24"/>
        <v>0</v>
      </c>
      <c r="BN14" s="12">
        <f t="shared" si="25"/>
        <v>0</v>
      </c>
      <c r="BO14" s="12">
        <f t="shared" si="26"/>
        <v>0</v>
      </c>
      <c r="BP14" s="12">
        <f t="shared" si="27"/>
        <v>0</v>
      </c>
      <c r="BQ14" s="12">
        <f t="shared" si="28"/>
        <v>0</v>
      </c>
      <c r="BR14" s="12">
        <f t="shared" si="29"/>
        <v>0</v>
      </c>
      <c r="BS14" s="12">
        <f t="shared" si="30"/>
        <v>0</v>
      </c>
      <c r="BT14" s="12">
        <f t="shared" si="31"/>
        <v>0</v>
      </c>
      <c r="BU14" s="12">
        <f t="shared" si="32"/>
        <v>0</v>
      </c>
      <c r="BV14" s="12">
        <f t="shared" si="33"/>
        <v>0</v>
      </c>
      <c r="BW14" s="12">
        <f t="shared" si="34"/>
        <v>0</v>
      </c>
      <c r="BX14" s="12">
        <f t="shared" si="35"/>
        <v>0</v>
      </c>
      <c r="BY14" s="12">
        <f t="shared" si="36"/>
        <v>0</v>
      </c>
      <c r="BZ14" s="12">
        <f t="shared" si="37"/>
        <v>0</v>
      </c>
      <c r="CA14" s="12">
        <f t="shared" si="38"/>
        <v>0</v>
      </c>
      <c r="CB14" s="12">
        <f t="shared" si="39"/>
        <v>0</v>
      </c>
      <c r="CC14" s="12"/>
      <c r="CD14" s="689"/>
    </row>
    <row r="15" spans="1:82" s="560" customFormat="1" ht="57" customHeight="1">
      <c r="A15" s="126"/>
      <c r="B15" s="299"/>
      <c r="C15" s="12"/>
      <c r="D15" s="229" t="s">
        <v>150</v>
      </c>
      <c r="E15" s="497"/>
      <c r="F15" s="241" t="s">
        <v>168</v>
      </c>
      <c r="G15" s="127" t="s">
        <v>129</v>
      </c>
      <c r="H15" s="127">
        <v>1</v>
      </c>
      <c r="I15" s="241" t="s">
        <v>375</v>
      </c>
      <c r="J15" s="391">
        <v>89.25</v>
      </c>
      <c r="K15" s="690" t="s">
        <v>268</v>
      </c>
      <c r="L15" s="690"/>
      <c r="M15" s="690"/>
      <c r="N15" s="690"/>
      <c r="O15" s="690"/>
      <c r="P15" s="690"/>
      <c r="Q15" s="690"/>
      <c r="R15" s="690"/>
      <c r="S15" s="690"/>
      <c r="T15" s="690"/>
      <c r="U15" s="305">
        <f t="shared" ref="U15" si="46">SUM(K15:T15)*J15</f>
        <v>0</v>
      </c>
      <c r="V15" s="126" t="str">
        <f t="shared" si="41"/>
        <v>No</v>
      </c>
      <c r="W15" s="502" t="str">
        <f t="shared" si="3"/>
        <v>No</v>
      </c>
      <c r="X15" s="557"/>
      <c r="Y15" s="204">
        <v>1</v>
      </c>
      <c r="Z15" s="205">
        <f t="shared" si="4"/>
        <v>0</v>
      </c>
      <c r="AB15" s="492">
        <v>1.4</v>
      </c>
      <c r="AC15" s="294">
        <f t="shared" si="44"/>
        <v>0</v>
      </c>
      <c r="AD15" s="292"/>
      <c r="AE15" s="292">
        <f t="shared" si="5"/>
        <v>0</v>
      </c>
      <c r="AF15" s="292">
        <f t="shared" si="6"/>
        <v>0</v>
      </c>
      <c r="AG15" s="292">
        <f t="shared" si="7"/>
        <v>0</v>
      </c>
      <c r="AH15" s="292">
        <f t="shared" si="8"/>
        <v>0</v>
      </c>
      <c r="AI15" s="292">
        <f t="shared" si="9"/>
        <v>0</v>
      </c>
      <c r="AJ15" s="292">
        <f t="shared" si="10"/>
        <v>0</v>
      </c>
      <c r="AK15" s="292">
        <f t="shared" si="11"/>
        <v>0</v>
      </c>
      <c r="AL15" s="292">
        <f t="shared" si="12"/>
        <v>0</v>
      </c>
      <c r="AM15" s="292">
        <f t="shared" si="13"/>
        <v>0</v>
      </c>
      <c r="AN15" s="129">
        <v>1</v>
      </c>
      <c r="AO15" s="442">
        <v>4</v>
      </c>
      <c r="AP15" s="558"/>
      <c r="AQ15" s="442"/>
      <c r="AR15" s="160"/>
      <c r="AS15" s="301"/>
      <c r="AT15" s="160"/>
      <c r="AU15" s="301"/>
      <c r="AV15" s="160">
        <v>1</v>
      </c>
      <c r="AW15" s="301"/>
      <c r="AX15" s="160"/>
      <c r="AY15" s="301"/>
      <c r="BA15" s="12">
        <f t="shared" si="42"/>
        <v>0</v>
      </c>
      <c r="BB15" s="12">
        <f t="shared" si="15"/>
        <v>0</v>
      </c>
      <c r="BC15" s="12">
        <f t="shared" si="16"/>
        <v>0</v>
      </c>
      <c r="BD15" s="12">
        <f t="shared" si="17"/>
        <v>0</v>
      </c>
      <c r="BE15" s="12">
        <f t="shared" si="18"/>
        <v>0</v>
      </c>
      <c r="BF15" s="12">
        <f t="shared" si="19"/>
        <v>0</v>
      </c>
      <c r="BG15" s="12">
        <f t="shared" si="20"/>
        <v>0</v>
      </c>
      <c r="BH15" s="12">
        <f t="shared" si="21"/>
        <v>0</v>
      </c>
      <c r="BI15" s="12"/>
      <c r="BJ15" s="126">
        <f t="shared" si="22"/>
        <v>0</v>
      </c>
      <c r="BK15" s="126">
        <f t="shared" si="43"/>
        <v>0</v>
      </c>
      <c r="BL15" s="126"/>
      <c r="BM15" s="12">
        <f t="shared" si="24"/>
        <v>0</v>
      </c>
      <c r="BN15" s="12">
        <f t="shared" si="25"/>
        <v>0</v>
      </c>
      <c r="BO15" s="12">
        <f t="shared" si="26"/>
        <v>0</v>
      </c>
      <c r="BP15" s="12">
        <f t="shared" si="27"/>
        <v>0</v>
      </c>
      <c r="BQ15" s="12">
        <f t="shared" si="28"/>
        <v>0</v>
      </c>
      <c r="BR15" s="12">
        <f t="shared" si="29"/>
        <v>0</v>
      </c>
      <c r="BS15" s="12">
        <f t="shared" si="30"/>
        <v>0</v>
      </c>
      <c r="BT15" s="12">
        <f t="shared" si="31"/>
        <v>0</v>
      </c>
      <c r="BU15" s="12">
        <f t="shared" si="32"/>
        <v>0</v>
      </c>
      <c r="BV15" s="12">
        <f t="shared" si="33"/>
        <v>0</v>
      </c>
      <c r="BW15" s="12">
        <f t="shared" si="34"/>
        <v>0</v>
      </c>
      <c r="BX15" s="12">
        <f t="shared" si="35"/>
        <v>0</v>
      </c>
      <c r="BY15" s="12">
        <f t="shared" si="36"/>
        <v>0</v>
      </c>
      <c r="BZ15" s="12">
        <f t="shared" si="37"/>
        <v>0</v>
      </c>
      <c r="CA15" s="12">
        <f t="shared" si="38"/>
        <v>0</v>
      </c>
      <c r="CB15" s="12">
        <f t="shared" si="39"/>
        <v>0</v>
      </c>
      <c r="CC15" s="12"/>
      <c r="CD15" s="689"/>
    </row>
    <row r="16" spans="1:82" s="560" customFormat="1" ht="57" customHeight="1">
      <c r="A16" s="126"/>
      <c r="B16" s="299" t="s">
        <v>9</v>
      </c>
      <c r="C16" s="12"/>
      <c r="D16" s="389" t="s">
        <v>353</v>
      </c>
      <c r="E16" s="307"/>
      <c r="F16" s="390" t="s">
        <v>326</v>
      </c>
      <c r="G16" s="308" t="s">
        <v>129</v>
      </c>
      <c r="H16" s="308">
        <v>3</v>
      </c>
      <c r="I16" s="390" t="s">
        <v>375</v>
      </c>
      <c r="J16" s="392">
        <v>99.75</v>
      </c>
      <c r="K16" s="152"/>
      <c r="L16" s="311"/>
      <c r="M16" s="153"/>
      <c r="N16" s="312"/>
      <c r="O16" s="555"/>
      <c r="P16" s="313"/>
      <c r="Q16" s="179"/>
      <c r="R16" s="180"/>
      <c r="S16" s="179"/>
      <c r="T16" s="179"/>
      <c r="U16" s="309">
        <f t="shared" ref="U16:U27" si="47">SUM(K16:T16)*J16</f>
        <v>0</v>
      </c>
      <c r="V16" s="310" t="str">
        <f t="shared" si="41"/>
        <v>No</v>
      </c>
      <c r="W16" s="205" t="str">
        <f t="shared" si="3"/>
        <v>Yes</v>
      </c>
      <c r="X16" s="557"/>
      <c r="Y16" s="204">
        <v>1</v>
      </c>
      <c r="Z16" s="205">
        <f t="shared" si="4"/>
        <v>0</v>
      </c>
      <c r="AB16" s="492">
        <v>2</v>
      </c>
      <c r="AC16" s="294">
        <f t="shared" ref="AC16:AC17" si="48">SUM(K16:T16)*AB16</f>
        <v>0</v>
      </c>
      <c r="AD16" s="292">
        <f t="shared" ref="AD16:AD38" si="49">K16*H16</f>
        <v>0</v>
      </c>
      <c r="AE16" s="292">
        <f t="shared" si="5"/>
        <v>0</v>
      </c>
      <c r="AF16" s="292">
        <f t="shared" si="6"/>
        <v>0</v>
      </c>
      <c r="AG16" s="292">
        <f t="shared" si="7"/>
        <v>0</v>
      </c>
      <c r="AH16" s="292">
        <f t="shared" si="8"/>
        <v>0</v>
      </c>
      <c r="AI16" s="292">
        <f t="shared" si="9"/>
        <v>0</v>
      </c>
      <c r="AJ16" s="292">
        <f t="shared" si="10"/>
        <v>0</v>
      </c>
      <c r="AK16" s="292">
        <f t="shared" si="11"/>
        <v>0</v>
      </c>
      <c r="AL16" s="292">
        <f t="shared" si="12"/>
        <v>0</v>
      </c>
      <c r="AM16" s="292">
        <f t="shared" si="13"/>
        <v>0</v>
      </c>
      <c r="AN16" s="129">
        <v>1</v>
      </c>
      <c r="AO16" s="442">
        <v>9</v>
      </c>
      <c r="AP16" s="558"/>
      <c r="AQ16" s="442"/>
      <c r="AR16" s="160"/>
      <c r="AS16" s="301"/>
      <c r="AT16" s="160"/>
      <c r="AU16" s="301">
        <v>1</v>
      </c>
      <c r="AV16" s="160">
        <v>1</v>
      </c>
      <c r="AW16" s="301"/>
      <c r="AX16" s="160"/>
      <c r="AY16" s="301"/>
      <c r="BA16" s="12">
        <f t="shared" si="42"/>
        <v>0</v>
      </c>
      <c r="BB16" s="12">
        <f t="shared" si="15"/>
        <v>0</v>
      </c>
      <c r="BC16" s="12">
        <f t="shared" si="16"/>
        <v>0</v>
      </c>
      <c r="BD16" s="12">
        <f t="shared" si="17"/>
        <v>0</v>
      </c>
      <c r="BE16" s="12">
        <f t="shared" si="18"/>
        <v>0</v>
      </c>
      <c r="BF16" s="12">
        <f t="shared" si="19"/>
        <v>0</v>
      </c>
      <c r="BG16" s="12">
        <f t="shared" si="20"/>
        <v>0</v>
      </c>
      <c r="BH16" s="12">
        <f t="shared" si="21"/>
        <v>0</v>
      </c>
      <c r="BI16" s="12"/>
      <c r="BJ16" s="126">
        <f t="shared" si="22"/>
        <v>0</v>
      </c>
      <c r="BK16" s="126">
        <f t="shared" si="43"/>
        <v>0</v>
      </c>
      <c r="BL16" s="126"/>
      <c r="BM16" s="12">
        <f t="shared" si="24"/>
        <v>0</v>
      </c>
      <c r="BN16" s="12">
        <f t="shared" si="25"/>
        <v>0</v>
      </c>
      <c r="BO16" s="12">
        <f t="shared" si="26"/>
        <v>0</v>
      </c>
      <c r="BP16" s="12">
        <f t="shared" si="27"/>
        <v>0</v>
      </c>
      <c r="BQ16" s="12">
        <f t="shared" si="28"/>
        <v>0</v>
      </c>
      <c r="BR16" s="12">
        <f t="shared" si="29"/>
        <v>0</v>
      </c>
      <c r="BS16" s="12">
        <f t="shared" si="30"/>
        <v>0</v>
      </c>
      <c r="BT16" s="12">
        <f t="shared" si="31"/>
        <v>0</v>
      </c>
      <c r="BU16" s="12">
        <f t="shared" si="32"/>
        <v>0</v>
      </c>
      <c r="BV16" s="12">
        <f t="shared" si="33"/>
        <v>0</v>
      </c>
      <c r="BW16" s="12">
        <f t="shared" si="34"/>
        <v>0</v>
      </c>
      <c r="BX16" s="12">
        <f t="shared" si="35"/>
        <v>0</v>
      </c>
      <c r="BY16" s="12">
        <f t="shared" si="36"/>
        <v>0</v>
      </c>
      <c r="BZ16" s="12">
        <f t="shared" si="37"/>
        <v>0</v>
      </c>
      <c r="CA16" s="12">
        <f t="shared" si="38"/>
        <v>0</v>
      </c>
      <c r="CB16" s="12">
        <f t="shared" si="39"/>
        <v>0</v>
      </c>
      <c r="CC16" s="12"/>
      <c r="CD16" s="535"/>
    </row>
    <row r="17" spans="1:82" s="560" customFormat="1" ht="57" customHeight="1">
      <c r="A17" s="126"/>
      <c r="B17" s="299" t="s">
        <v>9</v>
      </c>
      <c r="C17" s="12"/>
      <c r="D17" s="229" t="s">
        <v>372</v>
      </c>
      <c r="E17" s="497"/>
      <c r="F17" s="241" t="s">
        <v>168</v>
      </c>
      <c r="G17" s="127" t="s">
        <v>129</v>
      </c>
      <c r="H17" s="127">
        <v>3</v>
      </c>
      <c r="I17" s="241" t="s">
        <v>375</v>
      </c>
      <c r="J17" s="391">
        <v>95</v>
      </c>
      <c r="K17" s="498"/>
      <c r="L17" s="499"/>
      <c r="M17" s="500"/>
      <c r="N17" s="501"/>
      <c r="O17" s="531"/>
      <c r="P17" s="349"/>
      <c r="Q17" s="434"/>
      <c r="R17" s="435"/>
      <c r="S17" s="434"/>
      <c r="T17" s="434"/>
      <c r="U17" s="305">
        <f t="shared" si="47"/>
        <v>0</v>
      </c>
      <c r="V17" s="126" t="str">
        <f t="shared" si="41"/>
        <v>No</v>
      </c>
      <c r="W17" s="502" t="str">
        <f t="shared" si="3"/>
        <v>Yes</v>
      </c>
      <c r="X17" s="557"/>
      <c r="Y17" s="204">
        <v>1</v>
      </c>
      <c r="Z17" s="205">
        <f t="shared" si="4"/>
        <v>0</v>
      </c>
      <c r="AB17" s="492">
        <v>3</v>
      </c>
      <c r="AC17" s="294">
        <f t="shared" si="48"/>
        <v>0</v>
      </c>
      <c r="AD17" s="292">
        <f t="shared" si="49"/>
        <v>0</v>
      </c>
      <c r="AE17" s="292">
        <f t="shared" si="5"/>
        <v>0</v>
      </c>
      <c r="AF17" s="292">
        <f t="shared" si="6"/>
        <v>0</v>
      </c>
      <c r="AG17" s="292">
        <f t="shared" si="7"/>
        <v>0</v>
      </c>
      <c r="AH17" s="292">
        <f t="shared" si="8"/>
        <v>0</v>
      </c>
      <c r="AI17" s="292">
        <f t="shared" si="9"/>
        <v>0</v>
      </c>
      <c r="AJ17" s="292">
        <f t="shared" si="10"/>
        <v>0</v>
      </c>
      <c r="AK17" s="292">
        <f t="shared" si="11"/>
        <v>0</v>
      </c>
      <c r="AL17" s="292">
        <f t="shared" si="12"/>
        <v>0</v>
      </c>
      <c r="AM17" s="292">
        <f t="shared" si="13"/>
        <v>0</v>
      </c>
      <c r="AN17" s="129">
        <v>1</v>
      </c>
      <c r="AO17" s="442">
        <v>9</v>
      </c>
      <c r="AP17" s="558"/>
      <c r="AQ17" s="442"/>
      <c r="AR17" s="160"/>
      <c r="AS17" s="301"/>
      <c r="AT17" s="160"/>
      <c r="AU17" s="301"/>
      <c r="AV17" s="160"/>
      <c r="AW17" s="301">
        <v>1</v>
      </c>
      <c r="AX17" s="160">
        <v>1</v>
      </c>
      <c r="AY17" s="301">
        <v>1</v>
      </c>
      <c r="BA17" s="12">
        <f t="shared" si="42"/>
        <v>0</v>
      </c>
      <c r="BB17" s="12">
        <f t="shared" si="15"/>
        <v>0</v>
      </c>
      <c r="BC17" s="12">
        <f t="shared" si="16"/>
        <v>0</v>
      </c>
      <c r="BD17" s="12">
        <f t="shared" si="17"/>
        <v>0</v>
      </c>
      <c r="BE17" s="12">
        <f t="shared" si="18"/>
        <v>0</v>
      </c>
      <c r="BF17" s="12">
        <f t="shared" si="19"/>
        <v>0</v>
      </c>
      <c r="BG17" s="12">
        <f t="shared" si="20"/>
        <v>0</v>
      </c>
      <c r="BH17" s="12">
        <f t="shared" si="21"/>
        <v>0</v>
      </c>
      <c r="BI17" s="12"/>
      <c r="BJ17" s="126">
        <f t="shared" si="22"/>
        <v>0</v>
      </c>
      <c r="BK17" s="126">
        <f t="shared" si="43"/>
        <v>0</v>
      </c>
      <c r="BL17" s="126"/>
      <c r="BM17" s="12">
        <f t="shared" si="24"/>
        <v>0</v>
      </c>
      <c r="BN17" s="12">
        <f t="shared" si="25"/>
        <v>0</v>
      </c>
      <c r="BO17" s="12">
        <f t="shared" si="26"/>
        <v>0</v>
      </c>
      <c r="BP17" s="12">
        <f t="shared" si="27"/>
        <v>0</v>
      </c>
      <c r="BQ17" s="12">
        <f t="shared" si="28"/>
        <v>0</v>
      </c>
      <c r="BR17" s="12">
        <f t="shared" si="29"/>
        <v>0</v>
      </c>
      <c r="BS17" s="12">
        <f t="shared" si="30"/>
        <v>0</v>
      </c>
      <c r="BT17" s="12">
        <f t="shared" si="31"/>
        <v>0</v>
      </c>
      <c r="BU17" s="12">
        <f t="shared" si="32"/>
        <v>0</v>
      </c>
      <c r="BV17" s="12">
        <f t="shared" si="33"/>
        <v>0</v>
      </c>
      <c r="BW17" s="12">
        <f t="shared" si="34"/>
        <v>0</v>
      </c>
      <c r="BX17" s="12">
        <f t="shared" si="35"/>
        <v>0</v>
      </c>
      <c r="BY17" s="12">
        <f t="shared" si="36"/>
        <v>0</v>
      </c>
      <c r="BZ17" s="12">
        <f t="shared" si="37"/>
        <v>0</v>
      </c>
      <c r="CA17" s="12">
        <f t="shared" si="38"/>
        <v>0</v>
      </c>
      <c r="CB17" s="12">
        <f t="shared" si="39"/>
        <v>0</v>
      </c>
      <c r="CC17" s="12"/>
      <c r="CD17" s="535"/>
    </row>
    <row r="18" spans="1:82" s="557" customFormat="1" ht="57" customHeight="1">
      <c r="A18" s="12"/>
      <c r="B18" s="299"/>
      <c r="C18" s="12"/>
      <c r="D18" s="389" t="s">
        <v>151</v>
      </c>
      <c r="E18" s="307"/>
      <c r="F18" s="390" t="s">
        <v>168</v>
      </c>
      <c r="G18" s="308" t="s">
        <v>129</v>
      </c>
      <c r="H18" s="308">
        <v>3</v>
      </c>
      <c r="I18" s="390" t="s">
        <v>375</v>
      </c>
      <c r="J18" s="392">
        <v>87.15</v>
      </c>
      <c r="K18" s="152"/>
      <c r="L18" s="311"/>
      <c r="M18" s="153"/>
      <c r="N18" s="312"/>
      <c r="O18" s="555"/>
      <c r="P18" s="313"/>
      <c r="Q18" s="179"/>
      <c r="R18" s="180"/>
      <c r="S18" s="179"/>
      <c r="T18" s="179"/>
      <c r="U18" s="309">
        <f t="shared" si="47"/>
        <v>0</v>
      </c>
      <c r="V18" s="310" t="str">
        <f>IF(SUM(K18:T18)&gt;0,"Yes","No")</f>
        <v>No</v>
      </c>
      <c r="W18" s="205" t="str">
        <f t="shared" si="3"/>
        <v>No</v>
      </c>
      <c r="Y18" s="204">
        <v>1</v>
      </c>
      <c r="Z18" s="205">
        <f t="shared" si="4"/>
        <v>0</v>
      </c>
      <c r="AB18" s="492">
        <v>1.4</v>
      </c>
      <c r="AC18" s="294">
        <f t="shared" si="44"/>
        <v>0</v>
      </c>
      <c r="AD18" s="292">
        <f t="shared" si="49"/>
        <v>0</v>
      </c>
      <c r="AE18" s="292">
        <f t="shared" si="5"/>
        <v>0</v>
      </c>
      <c r="AF18" s="292">
        <f t="shared" si="6"/>
        <v>0</v>
      </c>
      <c r="AG18" s="292">
        <f t="shared" si="7"/>
        <v>0</v>
      </c>
      <c r="AH18" s="292">
        <f t="shared" si="8"/>
        <v>0</v>
      </c>
      <c r="AI18" s="292">
        <f t="shared" si="9"/>
        <v>0</v>
      </c>
      <c r="AJ18" s="292">
        <f t="shared" si="10"/>
        <v>0</v>
      </c>
      <c r="AK18" s="292">
        <f t="shared" si="11"/>
        <v>0</v>
      </c>
      <c r="AL18" s="292">
        <f t="shared" si="12"/>
        <v>0</v>
      </c>
      <c r="AM18" s="292">
        <f t="shared" si="13"/>
        <v>0</v>
      </c>
      <c r="AN18" s="129">
        <v>1</v>
      </c>
      <c r="AO18" s="442">
        <v>6</v>
      </c>
      <c r="AP18" s="558"/>
      <c r="AQ18" s="442"/>
      <c r="AR18" s="160"/>
      <c r="AS18" s="301"/>
      <c r="AT18" s="160">
        <v>1</v>
      </c>
      <c r="AU18" s="301">
        <v>2</v>
      </c>
      <c r="AV18" s="160"/>
      <c r="AW18" s="301"/>
      <c r="AX18" s="160"/>
      <c r="AY18" s="301"/>
      <c r="BA18" s="12">
        <f t="shared" si="42"/>
        <v>0</v>
      </c>
      <c r="BB18" s="12">
        <f t="shared" si="15"/>
        <v>0</v>
      </c>
      <c r="BC18" s="12">
        <f t="shared" si="16"/>
        <v>0</v>
      </c>
      <c r="BD18" s="12">
        <f t="shared" si="17"/>
        <v>0</v>
      </c>
      <c r="BE18" s="12">
        <f t="shared" si="18"/>
        <v>0</v>
      </c>
      <c r="BF18" s="12">
        <f t="shared" si="19"/>
        <v>0</v>
      </c>
      <c r="BG18" s="12">
        <f t="shared" si="20"/>
        <v>0</v>
      </c>
      <c r="BH18" s="12">
        <f t="shared" si="21"/>
        <v>0</v>
      </c>
      <c r="BI18" s="12"/>
      <c r="BJ18" s="126">
        <f t="shared" si="22"/>
        <v>0</v>
      </c>
      <c r="BK18" s="126">
        <f t="shared" si="43"/>
        <v>0</v>
      </c>
      <c r="BL18" s="126"/>
      <c r="BM18" s="12">
        <f t="shared" si="24"/>
        <v>0</v>
      </c>
      <c r="BN18" s="12">
        <f t="shared" si="25"/>
        <v>0</v>
      </c>
      <c r="BO18" s="12">
        <f t="shared" si="26"/>
        <v>0</v>
      </c>
      <c r="BP18" s="12">
        <f t="shared" si="27"/>
        <v>0</v>
      </c>
      <c r="BQ18" s="12">
        <f t="shared" si="28"/>
        <v>0</v>
      </c>
      <c r="BR18" s="12">
        <f t="shared" si="29"/>
        <v>0</v>
      </c>
      <c r="BS18" s="12">
        <f t="shared" si="30"/>
        <v>0</v>
      </c>
      <c r="BT18" s="12">
        <f t="shared" si="31"/>
        <v>0</v>
      </c>
      <c r="BU18" s="12">
        <f t="shared" si="32"/>
        <v>0</v>
      </c>
      <c r="BV18" s="12">
        <f t="shared" si="33"/>
        <v>0</v>
      </c>
      <c r="BW18" s="12">
        <f t="shared" si="34"/>
        <v>0</v>
      </c>
      <c r="BX18" s="12">
        <f t="shared" si="35"/>
        <v>0</v>
      </c>
      <c r="BY18" s="12">
        <f t="shared" si="36"/>
        <v>0</v>
      </c>
      <c r="BZ18" s="12">
        <f t="shared" si="37"/>
        <v>0</v>
      </c>
      <c r="CA18" s="12">
        <f t="shared" si="38"/>
        <v>0</v>
      </c>
      <c r="CB18" s="12">
        <f t="shared" si="39"/>
        <v>0</v>
      </c>
      <c r="CC18" s="12"/>
    </row>
    <row r="19" spans="1:82" s="557" customFormat="1" ht="57" customHeight="1">
      <c r="A19" s="12"/>
      <c r="B19" s="299" t="s">
        <v>9</v>
      </c>
      <c r="C19" s="12"/>
      <c r="D19" s="229" t="s">
        <v>354</v>
      </c>
      <c r="E19" s="497"/>
      <c r="F19" s="241" t="s">
        <v>168</v>
      </c>
      <c r="G19" s="127" t="s">
        <v>129</v>
      </c>
      <c r="H19" s="127">
        <v>4</v>
      </c>
      <c r="I19" s="241" t="s">
        <v>375</v>
      </c>
      <c r="J19" s="391">
        <v>99.75</v>
      </c>
      <c r="K19" s="498"/>
      <c r="L19" s="499"/>
      <c r="M19" s="500"/>
      <c r="N19" s="501"/>
      <c r="O19" s="531"/>
      <c r="P19" s="349"/>
      <c r="Q19" s="434"/>
      <c r="R19" s="435"/>
      <c r="S19" s="434"/>
      <c r="T19" s="434"/>
      <c r="U19" s="305">
        <f t="shared" si="47"/>
        <v>0</v>
      </c>
      <c r="V19" s="126" t="str">
        <f t="shared" si="41"/>
        <v>No</v>
      </c>
      <c r="W19" s="502" t="str">
        <f t="shared" si="3"/>
        <v>Yes</v>
      </c>
      <c r="Y19" s="204">
        <v>1</v>
      </c>
      <c r="Z19" s="205">
        <f t="shared" si="4"/>
        <v>0</v>
      </c>
      <c r="AB19" s="492">
        <v>2.5</v>
      </c>
      <c r="AC19" s="294">
        <f t="shared" ref="AC19" si="50">SUM(K19:T19)*AB19</f>
        <v>0</v>
      </c>
      <c r="AD19" s="292">
        <f t="shared" si="49"/>
        <v>0</v>
      </c>
      <c r="AE19" s="292">
        <f t="shared" si="5"/>
        <v>0</v>
      </c>
      <c r="AF19" s="292">
        <f t="shared" si="6"/>
        <v>0</v>
      </c>
      <c r="AG19" s="292">
        <f t="shared" si="7"/>
        <v>0</v>
      </c>
      <c r="AH19" s="292">
        <f t="shared" si="8"/>
        <v>0</v>
      </c>
      <c r="AI19" s="292">
        <f t="shared" si="9"/>
        <v>0</v>
      </c>
      <c r="AJ19" s="292">
        <f t="shared" si="10"/>
        <v>0</v>
      </c>
      <c r="AK19" s="292">
        <f t="shared" si="11"/>
        <v>0</v>
      </c>
      <c r="AL19" s="292">
        <f t="shared" si="12"/>
        <v>0</v>
      </c>
      <c r="AM19" s="292">
        <f t="shared" si="13"/>
        <v>0</v>
      </c>
      <c r="AN19" s="129">
        <v>1</v>
      </c>
      <c r="AO19" s="442">
        <v>12</v>
      </c>
      <c r="AP19" s="558"/>
      <c r="AQ19" s="442"/>
      <c r="AR19" s="160"/>
      <c r="AS19" s="301"/>
      <c r="AT19" s="160">
        <v>1</v>
      </c>
      <c r="AU19" s="301">
        <v>2</v>
      </c>
      <c r="AV19" s="160"/>
      <c r="AW19" s="301"/>
      <c r="AX19" s="160"/>
      <c r="AY19" s="301"/>
      <c r="BA19" s="12">
        <f t="shared" si="42"/>
        <v>0</v>
      </c>
      <c r="BB19" s="12">
        <f t="shared" si="15"/>
        <v>0</v>
      </c>
      <c r="BC19" s="12">
        <f t="shared" si="16"/>
        <v>0</v>
      </c>
      <c r="BD19" s="12">
        <f t="shared" si="17"/>
        <v>0</v>
      </c>
      <c r="BE19" s="12">
        <f t="shared" si="18"/>
        <v>0</v>
      </c>
      <c r="BF19" s="12">
        <f t="shared" si="19"/>
        <v>0</v>
      </c>
      <c r="BG19" s="12">
        <f t="shared" si="20"/>
        <v>0</v>
      </c>
      <c r="BH19" s="12">
        <f t="shared" si="21"/>
        <v>0</v>
      </c>
      <c r="BI19" s="12"/>
      <c r="BJ19" s="126">
        <f t="shared" si="22"/>
        <v>0</v>
      </c>
      <c r="BK19" s="126">
        <f t="shared" si="43"/>
        <v>0</v>
      </c>
      <c r="BL19" s="126"/>
      <c r="BM19" s="12">
        <f t="shared" si="24"/>
        <v>0</v>
      </c>
      <c r="BN19" s="12">
        <f t="shared" si="25"/>
        <v>0</v>
      </c>
      <c r="BO19" s="12">
        <f t="shared" si="26"/>
        <v>0</v>
      </c>
      <c r="BP19" s="12">
        <f t="shared" si="27"/>
        <v>0</v>
      </c>
      <c r="BQ19" s="12">
        <f t="shared" si="28"/>
        <v>0</v>
      </c>
      <c r="BR19" s="12">
        <f t="shared" si="29"/>
        <v>0</v>
      </c>
      <c r="BS19" s="12">
        <f t="shared" si="30"/>
        <v>0</v>
      </c>
      <c r="BT19" s="12">
        <f t="shared" si="31"/>
        <v>0</v>
      </c>
      <c r="BU19" s="12">
        <f t="shared" si="32"/>
        <v>0</v>
      </c>
      <c r="BV19" s="12">
        <f t="shared" si="33"/>
        <v>0</v>
      </c>
      <c r="BW19" s="12">
        <f t="shared" si="34"/>
        <v>0</v>
      </c>
      <c r="BX19" s="12">
        <f t="shared" si="35"/>
        <v>0</v>
      </c>
      <c r="BY19" s="12">
        <f t="shared" si="36"/>
        <v>0</v>
      </c>
      <c r="BZ19" s="12">
        <f t="shared" si="37"/>
        <v>0</v>
      </c>
      <c r="CA19" s="12">
        <f t="shared" si="38"/>
        <v>0</v>
      </c>
      <c r="CB19" s="12">
        <f t="shared" si="39"/>
        <v>0</v>
      </c>
      <c r="CC19" s="12"/>
    </row>
    <row r="20" spans="1:82" s="560" customFormat="1" ht="57" customHeight="1">
      <c r="A20" s="126"/>
      <c r="B20" s="299"/>
      <c r="C20" s="12"/>
      <c r="D20" s="389" t="s">
        <v>152</v>
      </c>
      <c r="E20" s="307"/>
      <c r="F20" s="390" t="s">
        <v>168</v>
      </c>
      <c r="G20" s="308" t="s">
        <v>65</v>
      </c>
      <c r="H20" s="308">
        <v>4</v>
      </c>
      <c r="I20" s="390" t="s">
        <v>375</v>
      </c>
      <c r="J20" s="392">
        <v>71.400000000000006</v>
      </c>
      <c r="K20" s="152"/>
      <c r="L20" s="311"/>
      <c r="M20" s="153"/>
      <c r="N20" s="312"/>
      <c r="O20" s="154"/>
      <c r="P20" s="313"/>
      <c r="Q20" s="179"/>
      <c r="R20" s="180"/>
      <c r="S20" s="179"/>
      <c r="T20" s="179"/>
      <c r="U20" s="309">
        <f t="shared" si="47"/>
        <v>0</v>
      </c>
      <c r="V20" s="310" t="str">
        <f t="shared" si="41"/>
        <v>No</v>
      </c>
      <c r="W20" s="205" t="str">
        <f t="shared" si="3"/>
        <v>No</v>
      </c>
      <c r="X20" s="557"/>
      <c r="Y20" s="204">
        <v>1</v>
      </c>
      <c r="Z20" s="205">
        <f t="shared" si="4"/>
        <v>0</v>
      </c>
      <c r="AB20" s="492">
        <v>1.35</v>
      </c>
      <c r="AC20" s="294">
        <f t="shared" si="44"/>
        <v>0</v>
      </c>
      <c r="AD20" s="292">
        <f t="shared" si="49"/>
        <v>0</v>
      </c>
      <c r="AE20" s="292">
        <f t="shared" si="5"/>
        <v>0</v>
      </c>
      <c r="AF20" s="292">
        <f t="shared" si="6"/>
        <v>0</v>
      </c>
      <c r="AG20" s="292">
        <f t="shared" si="7"/>
        <v>0</v>
      </c>
      <c r="AH20" s="292">
        <f t="shared" si="8"/>
        <v>0</v>
      </c>
      <c r="AI20" s="292">
        <f t="shared" si="9"/>
        <v>0</v>
      </c>
      <c r="AJ20" s="292">
        <f t="shared" si="10"/>
        <v>0</v>
      </c>
      <c r="AK20" s="292">
        <f t="shared" si="11"/>
        <v>0</v>
      </c>
      <c r="AL20" s="292">
        <f t="shared" si="12"/>
        <v>0</v>
      </c>
      <c r="AM20" s="292">
        <f t="shared" si="13"/>
        <v>0</v>
      </c>
      <c r="AN20" s="308">
        <v>1</v>
      </c>
      <c r="AO20" s="442">
        <v>8</v>
      </c>
      <c r="AP20" s="558"/>
      <c r="AQ20" s="442"/>
      <c r="AR20" s="160"/>
      <c r="AS20" s="301">
        <v>2</v>
      </c>
      <c r="AT20" s="160">
        <v>2</v>
      </c>
      <c r="AU20" s="301"/>
      <c r="AV20" s="160"/>
      <c r="AW20" s="301"/>
      <c r="AX20" s="160"/>
      <c r="AY20" s="301"/>
      <c r="BA20" s="12">
        <f t="shared" si="42"/>
        <v>0</v>
      </c>
      <c r="BB20" s="12">
        <f t="shared" si="15"/>
        <v>0</v>
      </c>
      <c r="BC20" s="12">
        <f t="shared" si="16"/>
        <v>0</v>
      </c>
      <c r="BD20" s="12">
        <f t="shared" si="17"/>
        <v>0</v>
      </c>
      <c r="BE20" s="12">
        <f t="shared" si="18"/>
        <v>0</v>
      </c>
      <c r="BF20" s="12">
        <f t="shared" si="19"/>
        <v>0</v>
      </c>
      <c r="BG20" s="12">
        <f t="shared" si="20"/>
        <v>0</v>
      </c>
      <c r="BH20" s="12">
        <f t="shared" si="21"/>
        <v>0</v>
      </c>
      <c r="BI20" s="12"/>
      <c r="BJ20" s="126">
        <f t="shared" si="22"/>
        <v>0</v>
      </c>
      <c r="BK20" s="126">
        <f t="shared" si="43"/>
        <v>0</v>
      </c>
      <c r="BL20" s="126"/>
      <c r="BM20" s="12">
        <f t="shared" si="24"/>
        <v>0</v>
      </c>
      <c r="BN20" s="12">
        <f t="shared" si="25"/>
        <v>0</v>
      </c>
      <c r="BO20" s="12">
        <f t="shared" si="26"/>
        <v>0</v>
      </c>
      <c r="BP20" s="12">
        <f t="shared" si="27"/>
        <v>0</v>
      </c>
      <c r="BQ20" s="12">
        <f t="shared" si="28"/>
        <v>0</v>
      </c>
      <c r="BR20" s="12">
        <f t="shared" si="29"/>
        <v>0</v>
      </c>
      <c r="BS20" s="12">
        <f t="shared" si="30"/>
        <v>0</v>
      </c>
      <c r="BT20" s="12">
        <f t="shared" si="31"/>
        <v>0</v>
      </c>
      <c r="BU20" s="12">
        <f t="shared" si="32"/>
        <v>0</v>
      </c>
      <c r="BV20" s="12">
        <f t="shared" si="33"/>
        <v>0</v>
      </c>
      <c r="BW20" s="12">
        <f t="shared" si="34"/>
        <v>0</v>
      </c>
      <c r="BX20" s="12">
        <f t="shared" si="35"/>
        <v>0</v>
      </c>
      <c r="BY20" s="12">
        <f t="shared" si="36"/>
        <v>0</v>
      </c>
      <c r="BZ20" s="12">
        <f t="shared" si="37"/>
        <v>0</v>
      </c>
      <c r="CA20" s="12">
        <f t="shared" si="38"/>
        <v>0</v>
      </c>
      <c r="CB20" s="12">
        <f t="shared" si="39"/>
        <v>0</v>
      </c>
      <c r="CC20" s="12"/>
    </row>
    <row r="21" spans="1:82" s="560" customFormat="1" ht="57" customHeight="1">
      <c r="A21" s="126"/>
      <c r="B21" s="299" t="s">
        <v>9</v>
      </c>
      <c r="C21" s="12"/>
      <c r="D21" s="229" t="s">
        <v>355</v>
      </c>
      <c r="E21" s="497"/>
      <c r="F21" s="241" t="s">
        <v>168</v>
      </c>
      <c r="G21" s="127" t="s">
        <v>129</v>
      </c>
      <c r="H21" s="127">
        <v>4</v>
      </c>
      <c r="I21" s="241" t="s">
        <v>375</v>
      </c>
      <c r="J21" s="391">
        <v>99.75</v>
      </c>
      <c r="K21" s="498"/>
      <c r="L21" s="499"/>
      <c r="M21" s="500"/>
      <c r="N21" s="501"/>
      <c r="O21" s="561"/>
      <c r="P21" s="349"/>
      <c r="Q21" s="434"/>
      <c r="R21" s="435"/>
      <c r="S21" s="434"/>
      <c r="T21" s="434"/>
      <c r="U21" s="305">
        <f t="shared" si="47"/>
        <v>0</v>
      </c>
      <c r="V21" s="126" t="str">
        <f t="shared" si="41"/>
        <v>No</v>
      </c>
      <c r="W21" s="502" t="str">
        <f t="shared" si="3"/>
        <v>Yes</v>
      </c>
      <c r="X21" s="557"/>
      <c r="Y21" s="204">
        <v>1</v>
      </c>
      <c r="Z21" s="205">
        <f t="shared" si="4"/>
        <v>0</v>
      </c>
      <c r="AB21" s="492">
        <v>2.4</v>
      </c>
      <c r="AC21" s="294">
        <f t="shared" ref="AC21:AC22" si="51">SUM(K21:T21)*AB21</f>
        <v>0</v>
      </c>
      <c r="AD21" s="292">
        <f t="shared" si="49"/>
        <v>0</v>
      </c>
      <c r="AE21" s="292">
        <f t="shared" si="5"/>
        <v>0</v>
      </c>
      <c r="AF21" s="292">
        <f t="shared" si="6"/>
        <v>0</v>
      </c>
      <c r="AG21" s="292">
        <f t="shared" si="7"/>
        <v>0</v>
      </c>
      <c r="AH21" s="292">
        <f t="shared" si="8"/>
        <v>0</v>
      </c>
      <c r="AI21" s="292">
        <f t="shared" si="9"/>
        <v>0</v>
      </c>
      <c r="AJ21" s="292">
        <f t="shared" si="10"/>
        <v>0</v>
      </c>
      <c r="AK21" s="292">
        <f t="shared" si="11"/>
        <v>0</v>
      </c>
      <c r="AL21" s="292">
        <f t="shared" si="12"/>
        <v>0</v>
      </c>
      <c r="AM21" s="292">
        <f t="shared" si="13"/>
        <v>0</v>
      </c>
      <c r="AN21" s="308">
        <v>1</v>
      </c>
      <c r="AO21" s="442">
        <v>12</v>
      </c>
      <c r="AP21" s="558"/>
      <c r="AQ21" s="442"/>
      <c r="AR21" s="160"/>
      <c r="AS21" s="301"/>
      <c r="AT21" s="160"/>
      <c r="AU21" s="301">
        <v>2</v>
      </c>
      <c r="AV21" s="160">
        <v>2</v>
      </c>
      <c r="AW21" s="301"/>
      <c r="AX21" s="160"/>
      <c r="AY21" s="301"/>
      <c r="BA21" s="12">
        <f t="shared" si="42"/>
        <v>0</v>
      </c>
      <c r="BB21" s="12">
        <f t="shared" si="15"/>
        <v>0</v>
      </c>
      <c r="BC21" s="12">
        <f t="shared" si="16"/>
        <v>0</v>
      </c>
      <c r="BD21" s="12">
        <f t="shared" si="17"/>
        <v>0</v>
      </c>
      <c r="BE21" s="12">
        <f t="shared" si="18"/>
        <v>0</v>
      </c>
      <c r="BF21" s="12">
        <f t="shared" si="19"/>
        <v>0</v>
      </c>
      <c r="BG21" s="12">
        <f t="shared" si="20"/>
        <v>0</v>
      </c>
      <c r="BH21" s="12">
        <f t="shared" si="21"/>
        <v>0</v>
      </c>
      <c r="BI21" s="12"/>
      <c r="BJ21" s="126">
        <f t="shared" si="22"/>
        <v>0</v>
      </c>
      <c r="BK21" s="126">
        <f t="shared" si="43"/>
        <v>0</v>
      </c>
      <c r="BL21" s="126"/>
      <c r="BM21" s="12">
        <f t="shared" si="24"/>
        <v>0</v>
      </c>
      <c r="BN21" s="12">
        <f t="shared" si="25"/>
        <v>0</v>
      </c>
      <c r="BO21" s="12">
        <f t="shared" si="26"/>
        <v>0</v>
      </c>
      <c r="BP21" s="12">
        <f t="shared" si="27"/>
        <v>0</v>
      </c>
      <c r="BQ21" s="12">
        <f t="shared" si="28"/>
        <v>0</v>
      </c>
      <c r="BR21" s="12">
        <f t="shared" si="29"/>
        <v>0</v>
      </c>
      <c r="BS21" s="12">
        <f t="shared" si="30"/>
        <v>0</v>
      </c>
      <c r="BT21" s="12">
        <f t="shared" si="31"/>
        <v>0</v>
      </c>
      <c r="BU21" s="12">
        <f t="shared" si="32"/>
        <v>0</v>
      </c>
      <c r="BV21" s="12">
        <f t="shared" si="33"/>
        <v>0</v>
      </c>
      <c r="BW21" s="12">
        <f t="shared" si="34"/>
        <v>0</v>
      </c>
      <c r="BX21" s="12">
        <f t="shared" si="35"/>
        <v>0</v>
      </c>
      <c r="BY21" s="12">
        <f t="shared" si="36"/>
        <v>0</v>
      </c>
      <c r="BZ21" s="12">
        <f t="shared" si="37"/>
        <v>0</v>
      </c>
      <c r="CA21" s="12">
        <f t="shared" si="38"/>
        <v>0</v>
      </c>
      <c r="CB21" s="12">
        <f t="shared" si="39"/>
        <v>0</v>
      </c>
      <c r="CC21" s="12"/>
    </row>
    <row r="22" spans="1:82" s="560" customFormat="1" ht="57" customHeight="1">
      <c r="A22" s="126"/>
      <c r="B22" s="299" t="s">
        <v>9</v>
      </c>
      <c r="C22" s="12"/>
      <c r="D22" s="389" t="s">
        <v>356</v>
      </c>
      <c r="E22" s="307"/>
      <c r="F22" s="390" t="s">
        <v>168</v>
      </c>
      <c r="G22" s="308" t="s">
        <v>65</v>
      </c>
      <c r="H22" s="308">
        <v>8</v>
      </c>
      <c r="I22" s="390" t="s">
        <v>375</v>
      </c>
      <c r="J22" s="392">
        <v>94.5</v>
      </c>
      <c r="K22" s="152"/>
      <c r="L22" s="311"/>
      <c r="M22" s="153"/>
      <c r="N22" s="312"/>
      <c r="O22" s="154"/>
      <c r="P22" s="313"/>
      <c r="Q22" s="179"/>
      <c r="R22" s="180"/>
      <c r="S22" s="179"/>
      <c r="T22" s="179"/>
      <c r="U22" s="309">
        <f t="shared" si="47"/>
        <v>0</v>
      </c>
      <c r="V22" s="310" t="str">
        <f t="shared" si="41"/>
        <v>No</v>
      </c>
      <c r="W22" s="205" t="str">
        <f t="shared" si="3"/>
        <v>Yes</v>
      </c>
      <c r="X22" s="557"/>
      <c r="Y22" s="204">
        <v>1</v>
      </c>
      <c r="Z22" s="205">
        <f t="shared" si="4"/>
        <v>0</v>
      </c>
      <c r="AB22" s="492">
        <v>3.3</v>
      </c>
      <c r="AC22" s="294">
        <f t="shared" si="51"/>
        <v>0</v>
      </c>
      <c r="AD22" s="292">
        <f t="shared" si="49"/>
        <v>0</v>
      </c>
      <c r="AE22" s="292">
        <f t="shared" si="5"/>
        <v>0</v>
      </c>
      <c r="AF22" s="292">
        <f t="shared" si="6"/>
        <v>0</v>
      </c>
      <c r="AG22" s="292">
        <f t="shared" si="7"/>
        <v>0</v>
      </c>
      <c r="AH22" s="292">
        <f t="shared" si="8"/>
        <v>0</v>
      </c>
      <c r="AI22" s="292">
        <f t="shared" si="9"/>
        <v>0</v>
      </c>
      <c r="AJ22" s="292">
        <f t="shared" si="10"/>
        <v>0</v>
      </c>
      <c r="AK22" s="292">
        <f t="shared" si="11"/>
        <v>0</v>
      </c>
      <c r="AL22" s="292">
        <f t="shared" si="12"/>
        <v>0</v>
      </c>
      <c r="AM22" s="292">
        <f t="shared" si="13"/>
        <v>0</v>
      </c>
      <c r="AN22" s="308">
        <v>1</v>
      </c>
      <c r="AO22" s="442">
        <v>16</v>
      </c>
      <c r="AP22" s="558"/>
      <c r="AQ22" s="442"/>
      <c r="AR22" s="160"/>
      <c r="AS22" s="301"/>
      <c r="AT22" s="160">
        <v>7</v>
      </c>
      <c r="AU22" s="301">
        <v>1</v>
      </c>
      <c r="AV22" s="160"/>
      <c r="AW22" s="301"/>
      <c r="AX22" s="160"/>
      <c r="AY22" s="301"/>
      <c r="BA22" s="12">
        <f t="shared" si="42"/>
        <v>0</v>
      </c>
      <c r="BB22" s="12">
        <f t="shared" si="15"/>
        <v>0</v>
      </c>
      <c r="BC22" s="12">
        <f t="shared" si="16"/>
        <v>0</v>
      </c>
      <c r="BD22" s="12">
        <f t="shared" si="17"/>
        <v>0</v>
      </c>
      <c r="BE22" s="12">
        <f t="shared" si="18"/>
        <v>0</v>
      </c>
      <c r="BF22" s="12">
        <f t="shared" si="19"/>
        <v>0</v>
      </c>
      <c r="BG22" s="12">
        <f t="shared" si="20"/>
        <v>0</v>
      </c>
      <c r="BH22" s="12">
        <f t="shared" si="21"/>
        <v>0</v>
      </c>
      <c r="BI22" s="12"/>
      <c r="BJ22" s="126">
        <f t="shared" si="22"/>
        <v>0</v>
      </c>
      <c r="BK22" s="126">
        <f t="shared" si="43"/>
        <v>0</v>
      </c>
      <c r="BL22" s="126"/>
      <c r="BM22" s="12">
        <f t="shared" si="24"/>
        <v>0</v>
      </c>
      <c r="BN22" s="12">
        <f t="shared" si="25"/>
        <v>0</v>
      </c>
      <c r="BO22" s="12">
        <f t="shared" si="26"/>
        <v>0</v>
      </c>
      <c r="BP22" s="12">
        <f t="shared" si="27"/>
        <v>0</v>
      </c>
      <c r="BQ22" s="12">
        <f t="shared" si="28"/>
        <v>0</v>
      </c>
      <c r="BR22" s="12">
        <f t="shared" si="29"/>
        <v>0</v>
      </c>
      <c r="BS22" s="12">
        <f t="shared" si="30"/>
        <v>0</v>
      </c>
      <c r="BT22" s="12">
        <f t="shared" si="31"/>
        <v>0</v>
      </c>
      <c r="BU22" s="12">
        <f t="shared" si="32"/>
        <v>0</v>
      </c>
      <c r="BV22" s="12">
        <f t="shared" si="33"/>
        <v>0</v>
      </c>
      <c r="BW22" s="12">
        <f t="shared" si="34"/>
        <v>0</v>
      </c>
      <c r="BX22" s="12">
        <f t="shared" si="35"/>
        <v>0</v>
      </c>
      <c r="BY22" s="12">
        <f t="shared" si="36"/>
        <v>0</v>
      </c>
      <c r="BZ22" s="12">
        <f t="shared" si="37"/>
        <v>0</v>
      </c>
      <c r="CA22" s="12">
        <f t="shared" si="38"/>
        <v>0</v>
      </c>
      <c r="CB22" s="12">
        <f t="shared" si="39"/>
        <v>0</v>
      </c>
      <c r="CC22" s="12"/>
    </row>
    <row r="23" spans="1:82" s="557" customFormat="1" ht="57" customHeight="1">
      <c r="A23" s="12"/>
      <c r="B23" s="299"/>
      <c r="C23" s="12"/>
      <c r="D23" s="229" t="s">
        <v>153</v>
      </c>
      <c r="E23" s="497"/>
      <c r="F23" s="241" t="s">
        <v>330</v>
      </c>
      <c r="G23" s="127" t="s">
        <v>165</v>
      </c>
      <c r="H23" s="127">
        <v>10</v>
      </c>
      <c r="I23" s="241" t="s">
        <v>375</v>
      </c>
      <c r="J23" s="391">
        <v>71.400000000000006</v>
      </c>
      <c r="K23" s="498"/>
      <c r="L23" s="499"/>
      <c r="M23" s="500"/>
      <c r="N23" s="501"/>
      <c r="O23" s="531"/>
      <c r="P23" s="349"/>
      <c r="Q23" s="434"/>
      <c r="R23" s="435"/>
      <c r="S23" s="434"/>
      <c r="T23" s="434"/>
      <c r="U23" s="305">
        <f t="shared" si="47"/>
        <v>0</v>
      </c>
      <c r="V23" s="126" t="str">
        <f t="shared" si="41"/>
        <v>No</v>
      </c>
      <c r="W23" s="502" t="str">
        <f t="shared" si="3"/>
        <v>No</v>
      </c>
      <c r="Y23" s="204">
        <v>1</v>
      </c>
      <c r="Z23" s="205">
        <f t="shared" si="4"/>
        <v>0</v>
      </c>
      <c r="AB23" s="492">
        <v>1.35</v>
      </c>
      <c r="AC23" s="294">
        <f t="shared" si="44"/>
        <v>0</v>
      </c>
      <c r="AD23" s="292">
        <f t="shared" si="49"/>
        <v>0</v>
      </c>
      <c r="AE23" s="292">
        <f t="shared" si="5"/>
        <v>0</v>
      </c>
      <c r="AF23" s="292">
        <f t="shared" si="6"/>
        <v>0</v>
      </c>
      <c r="AG23" s="292">
        <f t="shared" si="7"/>
        <v>0</v>
      </c>
      <c r="AH23" s="292">
        <f t="shared" si="8"/>
        <v>0</v>
      </c>
      <c r="AI23" s="292">
        <f t="shared" si="9"/>
        <v>0</v>
      </c>
      <c r="AJ23" s="292">
        <f t="shared" si="10"/>
        <v>0</v>
      </c>
      <c r="AK23" s="292">
        <f t="shared" si="11"/>
        <v>0</v>
      </c>
      <c r="AL23" s="292">
        <f t="shared" si="12"/>
        <v>0</v>
      </c>
      <c r="AM23" s="292">
        <f t="shared" si="13"/>
        <v>0</v>
      </c>
      <c r="AN23" s="129">
        <v>1</v>
      </c>
      <c r="AO23" s="442">
        <v>12</v>
      </c>
      <c r="AP23" s="558"/>
      <c r="AQ23" s="442"/>
      <c r="AR23" s="160">
        <v>1</v>
      </c>
      <c r="AS23" s="301">
        <v>6</v>
      </c>
      <c r="AT23" s="160">
        <v>3</v>
      </c>
      <c r="AU23" s="301"/>
      <c r="AV23" s="160"/>
      <c r="AW23" s="301"/>
      <c r="AX23" s="160"/>
      <c r="AY23" s="301"/>
      <c r="BA23" s="12">
        <f t="shared" si="42"/>
        <v>0</v>
      </c>
      <c r="BB23" s="12">
        <f t="shared" si="15"/>
        <v>0</v>
      </c>
      <c r="BC23" s="12">
        <f t="shared" si="16"/>
        <v>0</v>
      </c>
      <c r="BD23" s="12">
        <f t="shared" si="17"/>
        <v>0</v>
      </c>
      <c r="BE23" s="12">
        <f t="shared" si="18"/>
        <v>0</v>
      </c>
      <c r="BF23" s="12">
        <f t="shared" si="19"/>
        <v>0</v>
      </c>
      <c r="BG23" s="12">
        <f t="shared" si="20"/>
        <v>0</v>
      </c>
      <c r="BH23" s="12">
        <f t="shared" si="21"/>
        <v>0</v>
      </c>
      <c r="BI23" s="12"/>
      <c r="BJ23" s="126">
        <f t="shared" si="22"/>
        <v>0</v>
      </c>
      <c r="BK23" s="126">
        <f t="shared" si="43"/>
        <v>0</v>
      </c>
      <c r="BL23" s="126"/>
      <c r="BM23" s="12">
        <f t="shared" si="24"/>
        <v>0</v>
      </c>
      <c r="BN23" s="12">
        <f t="shared" si="25"/>
        <v>0</v>
      </c>
      <c r="BO23" s="12">
        <f t="shared" si="26"/>
        <v>0</v>
      </c>
      <c r="BP23" s="12">
        <f t="shared" si="27"/>
        <v>0</v>
      </c>
      <c r="BQ23" s="12">
        <f t="shared" si="28"/>
        <v>0</v>
      </c>
      <c r="BR23" s="12">
        <f t="shared" si="29"/>
        <v>0</v>
      </c>
      <c r="BS23" s="12">
        <f t="shared" si="30"/>
        <v>0</v>
      </c>
      <c r="BT23" s="12">
        <f t="shared" si="31"/>
        <v>0</v>
      </c>
      <c r="BU23" s="12">
        <f t="shared" si="32"/>
        <v>0</v>
      </c>
      <c r="BV23" s="12">
        <f t="shared" si="33"/>
        <v>0</v>
      </c>
      <c r="BW23" s="12">
        <f t="shared" si="34"/>
        <v>0</v>
      </c>
      <c r="BX23" s="12">
        <f t="shared" si="35"/>
        <v>0</v>
      </c>
      <c r="BY23" s="12">
        <f t="shared" si="36"/>
        <v>0</v>
      </c>
      <c r="BZ23" s="12">
        <f t="shared" si="37"/>
        <v>0</v>
      </c>
      <c r="CA23" s="12">
        <f t="shared" si="38"/>
        <v>0</v>
      </c>
      <c r="CB23" s="12">
        <f t="shared" si="39"/>
        <v>0</v>
      </c>
      <c r="CC23" s="12"/>
    </row>
    <row r="24" spans="1:82" s="557" customFormat="1" ht="57" customHeight="1">
      <c r="A24" s="12"/>
      <c r="B24" s="299" t="s">
        <v>9</v>
      </c>
      <c r="C24" s="12"/>
      <c r="D24" s="389" t="s">
        <v>357</v>
      </c>
      <c r="E24" s="307"/>
      <c r="F24" s="390" t="s">
        <v>168</v>
      </c>
      <c r="G24" s="308" t="s">
        <v>65</v>
      </c>
      <c r="H24" s="308">
        <v>8</v>
      </c>
      <c r="I24" s="390" t="s">
        <v>375</v>
      </c>
      <c r="J24" s="392">
        <v>84</v>
      </c>
      <c r="K24" s="152"/>
      <c r="L24" s="311"/>
      <c r="M24" s="153"/>
      <c r="N24" s="312"/>
      <c r="O24" s="555"/>
      <c r="P24" s="313"/>
      <c r="Q24" s="179"/>
      <c r="R24" s="180"/>
      <c r="S24" s="179"/>
      <c r="T24" s="179"/>
      <c r="U24" s="309">
        <f t="shared" si="47"/>
        <v>0</v>
      </c>
      <c r="V24" s="310" t="str">
        <f t="shared" si="41"/>
        <v>No</v>
      </c>
      <c r="W24" s="205" t="str">
        <f t="shared" si="3"/>
        <v>Yes</v>
      </c>
      <c r="Y24" s="204">
        <v>1</v>
      </c>
      <c r="Z24" s="205">
        <f t="shared" si="4"/>
        <v>0</v>
      </c>
      <c r="AB24" s="492">
        <v>2.95</v>
      </c>
      <c r="AC24" s="294">
        <f t="shared" ref="AC24:AC27" si="52">SUM(K24:T24)*AB24</f>
        <v>0</v>
      </c>
      <c r="AD24" s="292">
        <f t="shared" si="49"/>
        <v>0</v>
      </c>
      <c r="AE24" s="292">
        <f t="shared" si="5"/>
        <v>0</v>
      </c>
      <c r="AF24" s="292">
        <f t="shared" si="6"/>
        <v>0</v>
      </c>
      <c r="AG24" s="292">
        <f t="shared" si="7"/>
        <v>0</v>
      </c>
      <c r="AH24" s="292">
        <f t="shared" si="8"/>
        <v>0</v>
      </c>
      <c r="AI24" s="292">
        <f t="shared" si="9"/>
        <v>0</v>
      </c>
      <c r="AJ24" s="292">
        <f t="shared" si="10"/>
        <v>0</v>
      </c>
      <c r="AK24" s="292">
        <f t="shared" si="11"/>
        <v>0</v>
      </c>
      <c r="AL24" s="292">
        <f t="shared" si="12"/>
        <v>0</v>
      </c>
      <c r="AM24" s="292">
        <f t="shared" si="13"/>
        <v>0</v>
      </c>
      <c r="AN24" s="129">
        <v>1</v>
      </c>
      <c r="AO24" s="442">
        <v>16</v>
      </c>
      <c r="AP24" s="558"/>
      <c r="AQ24" s="442"/>
      <c r="AR24" s="160"/>
      <c r="AS24" s="301"/>
      <c r="AT24" s="160">
        <v>2</v>
      </c>
      <c r="AU24" s="301">
        <v>4</v>
      </c>
      <c r="AV24" s="160">
        <v>2</v>
      </c>
      <c r="AW24" s="301"/>
      <c r="AX24" s="160"/>
      <c r="AY24" s="301"/>
      <c r="BA24" s="12">
        <f t="shared" si="42"/>
        <v>0</v>
      </c>
      <c r="BB24" s="12">
        <f t="shared" si="15"/>
        <v>0</v>
      </c>
      <c r="BC24" s="12">
        <f t="shared" si="16"/>
        <v>0</v>
      </c>
      <c r="BD24" s="12">
        <f t="shared" si="17"/>
        <v>0</v>
      </c>
      <c r="BE24" s="12">
        <f t="shared" si="18"/>
        <v>0</v>
      </c>
      <c r="BF24" s="12">
        <f t="shared" si="19"/>
        <v>0</v>
      </c>
      <c r="BG24" s="12">
        <f t="shared" si="20"/>
        <v>0</v>
      </c>
      <c r="BH24" s="12">
        <f t="shared" si="21"/>
        <v>0</v>
      </c>
      <c r="BI24" s="12"/>
      <c r="BJ24" s="126">
        <f t="shared" si="22"/>
        <v>0</v>
      </c>
      <c r="BK24" s="126">
        <f t="shared" si="43"/>
        <v>0</v>
      </c>
      <c r="BL24" s="126"/>
      <c r="BM24" s="12">
        <f t="shared" si="24"/>
        <v>0</v>
      </c>
      <c r="BN24" s="12">
        <f t="shared" si="25"/>
        <v>0</v>
      </c>
      <c r="BO24" s="12">
        <f t="shared" si="26"/>
        <v>0</v>
      </c>
      <c r="BP24" s="12">
        <f t="shared" si="27"/>
        <v>0</v>
      </c>
      <c r="BQ24" s="12">
        <f t="shared" si="28"/>
        <v>0</v>
      </c>
      <c r="BR24" s="12">
        <f t="shared" si="29"/>
        <v>0</v>
      </c>
      <c r="BS24" s="12">
        <f t="shared" si="30"/>
        <v>0</v>
      </c>
      <c r="BT24" s="12">
        <f t="shared" si="31"/>
        <v>0</v>
      </c>
      <c r="BU24" s="12">
        <f t="shared" si="32"/>
        <v>0</v>
      </c>
      <c r="BV24" s="12">
        <f t="shared" si="33"/>
        <v>0</v>
      </c>
      <c r="BW24" s="12">
        <f t="shared" si="34"/>
        <v>0</v>
      </c>
      <c r="BX24" s="12">
        <f t="shared" si="35"/>
        <v>0</v>
      </c>
      <c r="BY24" s="12">
        <f t="shared" si="36"/>
        <v>0</v>
      </c>
      <c r="BZ24" s="12">
        <f t="shared" si="37"/>
        <v>0</v>
      </c>
      <c r="CA24" s="12">
        <f t="shared" si="38"/>
        <v>0</v>
      </c>
      <c r="CB24" s="12">
        <f t="shared" si="39"/>
        <v>0</v>
      </c>
      <c r="CC24" s="12"/>
    </row>
    <row r="25" spans="1:82" s="557" customFormat="1" ht="57" customHeight="1">
      <c r="A25" s="12"/>
      <c r="B25" s="299" t="s">
        <v>9</v>
      </c>
      <c r="C25" s="12"/>
      <c r="D25" s="229" t="s">
        <v>388</v>
      </c>
      <c r="E25" s="497"/>
      <c r="F25" s="241" t="s">
        <v>168</v>
      </c>
      <c r="G25" s="127" t="s">
        <v>65</v>
      </c>
      <c r="H25" s="127">
        <v>8</v>
      </c>
      <c r="I25" s="241" t="s">
        <v>375</v>
      </c>
      <c r="J25" s="391">
        <v>85</v>
      </c>
      <c r="K25" s="498"/>
      <c r="L25" s="499"/>
      <c r="M25" s="500"/>
      <c r="N25" s="501"/>
      <c r="O25" s="531"/>
      <c r="P25" s="349"/>
      <c r="Q25" s="434"/>
      <c r="R25" s="435"/>
      <c r="S25" s="434"/>
      <c r="T25" s="434"/>
      <c r="U25" s="305">
        <f t="shared" si="47"/>
        <v>0</v>
      </c>
      <c r="V25" s="126" t="str">
        <f t="shared" si="41"/>
        <v>No</v>
      </c>
      <c r="W25" s="502" t="str">
        <f t="shared" si="3"/>
        <v>Yes</v>
      </c>
      <c r="Y25" s="204">
        <v>1</v>
      </c>
      <c r="Z25" s="205">
        <f t="shared" si="4"/>
        <v>0</v>
      </c>
      <c r="AB25" s="492">
        <v>3</v>
      </c>
      <c r="AC25" s="294">
        <f t="shared" si="52"/>
        <v>0</v>
      </c>
      <c r="AD25" s="292">
        <f t="shared" si="49"/>
        <v>0</v>
      </c>
      <c r="AE25" s="292">
        <f t="shared" si="5"/>
        <v>0</v>
      </c>
      <c r="AF25" s="292">
        <f t="shared" si="6"/>
        <v>0</v>
      </c>
      <c r="AG25" s="292">
        <f t="shared" si="7"/>
        <v>0</v>
      </c>
      <c r="AH25" s="292">
        <f t="shared" si="8"/>
        <v>0</v>
      </c>
      <c r="AI25" s="292">
        <f t="shared" si="9"/>
        <v>0</v>
      </c>
      <c r="AJ25" s="292">
        <f t="shared" si="10"/>
        <v>0</v>
      </c>
      <c r="AK25" s="292">
        <f t="shared" si="11"/>
        <v>0</v>
      </c>
      <c r="AL25" s="292">
        <f t="shared" si="12"/>
        <v>0</v>
      </c>
      <c r="AM25" s="292">
        <f t="shared" si="13"/>
        <v>0</v>
      </c>
      <c r="AN25" s="129">
        <v>1</v>
      </c>
      <c r="AO25" s="442">
        <v>16</v>
      </c>
      <c r="AP25" s="558"/>
      <c r="AQ25" s="442"/>
      <c r="AR25" s="160"/>
      <c r="AS25" s="301"/>
      <c r="AT25" s="160"/>
      <c r="AU25" s="301">
        <v>8</v>
      </c>
      <c r="AV25" s="160"/>
      <c r="AW25" s="301"/>
      <c r="AX25" s="160"/>
      <c r="AY25" s="301"/>
      <c r="BA25" s="12">
        <f t="shared" ref="BA25:BA27" si="53">IF(G25="XS",IF(SUM(K25:T25)&gt;0,SUM(K25:T25),0),0)*H25</f>
        <v>0</v>
      </c>
      <c r="BB25" s="12">
        <f t="shared" ref="BB25:BB27" si="54">IF(G25="S",IF(SUM(K25:T25)&gt;0,SUM(K25:T25),0),0)*H25</f>
        <v>0</v>
      </c>
      <c r="BC25" s="12">
        <f t="shared" si="16"/>
        <v>0</v>
      </c>
      <c r="BD25" s="12">
        <f t="shared" si="17"/>
        <v>0</v>
      </c>
      <c r="BE25" s="12">
        <f t="shared" si="18"/>
        <v>0</v>
      </c>
      <c r="BF25" s="12">
        <f t="shared" si="19"/>
        <v>0</v>
      </c>
      <c r="BG25" s="12">
        <f t="shared" si="20"/>
        <v>0</v>
      </c>
      <c r="BH25" s="12">
        <f t="shared" si="21"/>
        <v>0</v>
      </c>
      <c r="BI25" s="12"/>
      <c r="BJ25" s="126">
        <f t="shared" si="22"/>
        <v>0</v>
      </c>
      <c r="BK25" s="126">
        <f t="shared" si="43"/>
        <v>0</v>
      </c>
      <c r="BL25" s="126"/>
      <c r="BM25" s="12">
        <f t="shared" si="24"/>
        <v>0</v>
      </c>
      <c r="BN25" s="12">
        <f t="shared" si="25"/>
        <v>0</v>
      </c>
      <c r="BO25" s="12">
        <f t="shared" si="26"/>
        <v>0</v>
      </c>
      <c r="BP25" s="12">
        <f t="shared" si="27"/>
        <v>0</v>
      </c>
      <c r="BQ25" s="12">
        <f t="shared" si="28"/>
        <v>0</v>
      </c>
      <c r="BR25" s="12">
        <f t="shared" si="29"/>
        <v>0</v>
      </c>
      <c r="BS25" s="12">
        <f t="shared" si="30"/>
        <v>0</v>
      </c>
      <c r="BT25" s="12">
        <f t="shared" si="31"/>
        <v>0</v>
      </c>
      <c r="BU25" s="12">
        <f t="shared" si="32"/>
        <v>0</v>
      </c>
      <c r="BV25" s="12">
        <f t="shared" si="33"/>
        <v>0</v>
      </c>
      <c r="BW25" s="12">
        <f t="shared" si="34"/>
        <v>0</v>
      </c>
      <c r="BX25" s="12">
        <f t="shared" si="35"/>
        <v>0</v>
      </c>
      <c r="BY25" s="12">
        <f t="shared" si="36"/>
        <v>0</v>
      </c>
      <c r="BZ25" s="12">
        <f t="shared" si="37"/>
        <v>0</v>
      </c>
      <c r="CA25" s="12">
        <f t="shared" si="38"/>
        <v>0</v>
      </c>
      <c r="CB25" s="12">
        <f t="shared" si="39"/>
        <v>0</v>
      </c>
      <c r="CC25" s="12"/>
    </row>
    <row r="26" spans="1:82" s="557" customFormat="1" ht="57" customHeight="1">
      <c r="A26" s="12"/>
      <c r="B26" s="299" t="s">
        <v>9</v>
      </c>
      <c r="C26" s="12"/>
      <c r="D26" s="389" t="s">
        <v>389</v>
      </c>
      <c r="E26" s="307"/>
      <c r="F26" s="390" t="s">
        <v>168</v>
      </c>
      <c r="G26" s="308" t="s">
        <v>165</v>
      </c>
      <c r="H26" s="308">
        <v>12</v>
      </c>
      <c r="I26" s="390" t="s">
        <v>375</v>
      </c>
      <c r="J26" s="392">
        <v>84</v>
      </c>
      <c r="K26" s="152"/>
      <c r="L26" s="311"/>
      <c r="M26" s="153"/>
      <c r="N26" s="312"/>
      <c r="O26" s="555"/>
      <c r="P26" s="313"/>
      <c r="Q26" s="179"/>
      <c r="R26" s="180"/>
      <c r="S26" s="179"/>
      <c r="T26" s="179"/>
      <c r="U26" s="309">
        <f t="shared" si="47"/>
        <v>0</v>
      </c>
      <c r="V26" s="310" t="str">
        <f t="shared" si="41"/>
        <v>No</v>
      </c>
      <c r="W26" s="205" t="str">
        <f t="shared" si="3"/>
        <v>Yes</v>
      </c>
      <c r="Y26" s="204">
        <v>1</v>
      </c>
      <c r="Z26" s="205">
        <f t="shared" si="4"/>
        <v>0</v>
      </c>
      <c r="AB26" s="492">
        <v>2.35</v>
      </c>
      <c r="AC26" s="294">
        <f t="shared" si="52"/>
        <v>0</v>
      </c>
      <c r="AD26" s="292">
        <f t="shared" si="49"/>
        <v>0</v>
      </c>
      <c r="AE26" s="292">
        <f t="shared" si="5"/>
        <v>0</v>
      </c>
      <c r="AF26" s="292">
        <f t="shared" si="6"/>
        <v>0</v>
      </c>
      <c r="AG26" s="292">
        <f t="shared" si="7"/>
        <v>0</v>
      </c>
      <c r="AH26" s="292">
        <f t="shared" si="8"/>
        <v>0</v>
      </c>
      <c r="AI26" s="292">
        <f t="shared" si="9"/>
        <v>0</v>
      </c>
      <c r="AJ26" s="292">
        <f t="shared" si="10"/>
        <v>0</v>
      </c>
      <c r="AK26" s="292">
        <f t="shared" si="11"/>
        <v>0</v>
      </c>
      <c r="AL26" s="292">
        <f t="shared" si="12"/>
        <v>0</v>
      </c>
      <c r="AM26" s="292">
        <f t="shared" si="13"/>
        <v>0</v>
      </c>
      <c r="AN26" s="129">
        <v>1</v>
      </c>
      <c r="AO26" s="442">
        <v>24</v>
      </c>
      <c r="AP26" s="558"/>
      <c r="AQ26" s="442"/>
      <c r="AR26" s="160"/>
      <c r="AS26" s="301">
        <v>3</v>
      </c>
      <c r="AT26" s="160">
        <v>5</v>
      </c>
      <c r="AU26" s="301">
        <v>4</v>
      </c>
      <c r="AV26" s="160"/>
      <c r="AW26" s="301"/>
      <c r="AX26" s="160"/>
      <c r="AY26" s="301"/>
      <c r="BA26" s="12">
        <f t="shared" si="53"/>
        <v>0</v>
      </c>
      <c r="BB26" s="12">
        <f t="shared" si="54"/>
        <v>0</v>
      </c>
      <c r="BC26" s="12">
        <f t="shared" si="16"/>
        <v>0</v>
      </c>
      <c r="BD26" s="12">
        <f t="shared" si="17"/>
        <v>0</v>
      </c>
      <c r="BE26" s="12">
        <f t="shared" si="18"/>
        <v>0</v>
      </c>
      <c r="BF26" s="12">
        <f t="shared" si="19"/>
        <v>0</v>
      </c>
      <c r="BG26" s="12">
        <f t="shared" si="20"/>
        <v>0</v>
      </c>
      <c r="BH26" s="12">
        <f t="shared" si="21"/>
        <v>0</v>
      </c>
      <c r="BI26" s="12"/>
      <c r="BJ26" s="126">
        <f t="shared" si="22"/>
        <v>0</v>
      </c>
      <c r="BK26" s="126">
        <f t="shared" si="43"/>
        <v>0</v>
      </c>
      <c r="BL26" s="126"/>
      <c r="BM26" s="12">
        <f t="shared" si="24"/>
        <v>0</v>
      </c>
      <c r="BN26" s="12">
        <f t="shared" si="25"/>
        <v>0</v>
      </c>
      <c r="BO26" s="12">
        <f t="shared" si="26"/>
        <v>0</v>
      </c>
      <c r="BP26" s="12">
        <f t="shared" si="27"/>
        <v>0</v>
      </c>
      <c r="BQ26" s="12">
        <f t="shared" si="28"/>
        <v>0</v>
      </c>
      <c r="BR26" s="12">
        <f t="shared" si="29"/>
        <v>0</v>
      </c>
      <c r="BS26" s="12">
        <f t="shared" si="30"/>
        <v>0</v>
      </c>
      <c r="BT26" s="12">
        <f t="shared" si="31"/>
        <v>0</v>
      </c>
      <c r="BU26" s="12">
        <f t="shared" si="32"/>
        <v>0</v>
      </c>
      <c r="BV26" s="12">
        <f t="shared" si="33"/>
        <v>0</v>
      </c>
      <c r="BW26" s="12">
        <f t="shared" si="34"/>
        <v>0</v>
      </c>
      <c r="BX26" s="12">
        <f t="shared" si="35"/>
        <v>0</v>
      </c>
      <c r="BY26" s="12">
        <f t="shared" si="36"/>
        <v>0</v>
      </c>
      <c r="BZ26" s="12">
        <f t="shared" si="37"/>
        <v>0</v>
      </c>
      <c r="CA26" s="12">
        <f t="shared" si="38"/>
        <v>0</v>
      </c>
      <c r="CB26" s="12">
        <f t="shared" si="39"/>
        <v>0</v>
      </c>
      <c r="CC26" s="12"/>
    </row>
    <row r="27" spans="1:82" s="557" customFormat="1" ht="57" customHeight="1">
      <c r="A27" s="12"/>
      <c r="B27" s="299" t="s">
        <v>9</v>
      </c>
      <c r="C27" s="12"/>
      <c r="D27" s="229" t="s">
        <v>390</v>
      </c>
      <c r="E27" s="497"/>
      <c r="F27" s="241" t="s">
        <v>168</v>
      </c>
      <c r="G27" s="127" t="s">
        <v>165</v>
      </c>
      <c r="H27" s="127">
        <v>16</v>
      </c>
      <c r="I27" s="241" t="s">
        <v>375</v>
      </c>
      <c r="J27" s="391">
        <v>90</v>
      </c>
      <c r="K27" s="498"/>
      <c r="L27" s="499"/>
      <c r="M27" s="500"/>
      <c r="N27" s="501"/>
      <c r="O27" s="531"/>
      <c r="P27" s="349"/>
      <c r="Q27" s="434"/>
      <c r="R27" s="435"/>
      <c r="S27" s="434"/>
      <c r="T27" s="434"/>
      <c r="U27" s="305">
        <f t="shared" si="47"/>
        <v>0</v>
      </c>
      <c r="V27" s="126" t="str">
        <f t="shared" si="41"/>
        <v>No</v>
      </c>
      <c r="W27" s="502" t="str">
        <f t="shared" si="3"/>
        <v>Yes</v>
      </c>
      <c r="Y27" s="204">
        <v>1</v>
      </c>
      <c r="Z27" s="205">
        <f t="shared" si="4"/>
        <v>0</v>
      </c>
      <c r="AB27" s="492">
        <v>3.6</v>
      </c>
      <c r="AC27" s="294">
        <f t="shared" si="52"/>
        <v>0</v>
      </c>
      <c r="AD27" s="292">
        <f t="shared" si="49"/>
        <v>0</v>
      </c>
      <c r="AE27" s="292">
        <f t="shared" si="5"/>
        <v>0</v>
      </c>
      <c r="AF27" s="292">
        <f t="shared" si="6"/>
        <v>0</v>
      </c>
      <c r="AG27" s="292">
        <f t="shared" si="7"/>
        <v>0</v>
      </c>
      <c r="AH27" s="292">
        <f t="shared" si="8"/>
        <v>0</v>
      </c>
      <c r="AI27" s="292">
        <f t="shared" si="9"/>
        <v>0</v>
      </c>
      <c r="AJ27" s="292">
        <f t="shared" si="10"/>
        <v>0</v>
      </c>
      <c r="AK27" s="292">
        <f t="shared" si="11"/>
        <v>0</v>
      </c>
      <c r="AL27" s="292">
        <f t="shared" si="12"/>
        <v>0</v>
      </c>
      <c r="AM27" s="292">
        <f t="shared" si="13"/>
        <v>0</v>
      </c>
      <c r="AN27" s="129">
        <v>1</v>
      </c>
      <c r="AO27" s="442">
        <v>32</v>
      </c>
      <c r="AP27" s="558"/>
      <c r="AQ27" s="442"/>
      <c r="AR27" s="160"/>
      <c r="AS27" s="301"/>
      <c r="AT27" s="160">
        <v>3</v>
      </c>
      <c r="AU27" s="301">
        <v>13</v>
      </c>
      <c r="AV27" s="160"/>
      <c r="AW27" s="301"/>
      <c r="AX27" s="160"/>
      <c r="AY27" s="301"/>
      <c r="BA27" s="12">
        <f t="shared" si="53"/>
        <v>0</v>
      </c>
      <c r="BB27" s="12">
        <f t="shared" si="54"/>
        <v>0</v>
      </c>
      <c r="BC27" s="12">
        <f t="shared" si="16"/>
        <v>0</v>
      </c>
      <c r="BD27" s="12">
        <f t="shared" si="17"/>
        <v>0</v>
      </c>
      <c r="BE27" s="12">
        <f t="shared" si="18"/>
        <v>0</v>
      </c>
      <c r="BF27" s="12">
        <f t="shared" si="19"/>
        <v>0</v>
      </c>
      <c r="BG27" s="12">
        <f t="shared" si="20"/>
        <v>0</v>
      </c>
      <c r="BH27" s="12">
        <f t="shared" si="21"/>
        <v>0</v>
      </c>
      <c r="BI27" s="12"/>
      <c r="BJ27" s="126">
        <f t="shared" si="22"/>
        <v>0</v>
      </c>
      <c r="BK27" s="126">
        <f t="shared" si="43"/>
        <v>0</v>
      </c>
      <c r="BL27" s="126"/>
      <c r="BM27" s="12">
        <f t="shared" si="24"/>
        <v>0</v>
      </c>
      <c r="BN27" s="12">
        <f t="shared" si="25"/>
        <v>0</v>
      </c>
      <c r="BO27" s="12">
        <f t="shared" si="26"/>
        <v>0</v>
      </c>
      <c r="BP27" s="12">
        <f t="shared" si="27"/>
        <v>0</v>
      </c>
      <c r="BQ27" s="12">
        <f t="shared" si="28"/>
        <v>0</v>
      </c>
      <c r="BR27" s="12">
        <f t="shared" si="29"/>
        <v>0</v>
      </c>
      <c r="BS27" s="12">
        <f t="shared" si="30"/>
        <v>0</v>
      </c>
      <c r="BT27" s="12">
        <f t="shared" si="31"/>
        <v>0</v>
      </c>
      <c r="BU27" s="12">
        <f t="shared" si="32"/>
        <v>0</v>
      </c>
      <c r="BV27" s="12">
        <f t="shared" si="33"/>
        <v>0</v>
      </c>
      <c r="BW27" s="12">
        <f t="shared" si="34"/>
        <v>0</v>
      </c>
      <c r="BX27" s="12">
        <f t="shared" si="35"/>
        <v>0</v>
      </c>
      <c r="BY27" s="12">
        <f t="shared" si="36"/>
        <v>0</v>
      </c>
      <c r="BZ27" s="12">
        <f t="shared" si="37"/>
        <v>0</v>
      </c>
      <c r="CA27" s="12">
        <f t="shared" si="38"/>
        <v>0</v>
      </c>
      <c r="CB27" s="12">
        <f t="shared" si="39"/>
        <v>0</v>
      </c>
      <c r="CC27" s="12"/>
    </row>
    <row r="28" spans="1:82" s="560" customFormat="1" ht="57" customHeight="1">
      <c r="A28" s="126"/>
      <c r="B28" s="299"/>
      <c r="C28" s="12"/>
      <c r="D28" s="389" t="s">
        <v>154</v>
      </c>
      <c r="E28" s="307"/>
      <c r="F28" s="390" t="s">
        <v>167</v>
      </c>
      <c r="G28" s="308" t="s">
        <v>129</v>
      </c>
      <c r="H28" s="308">
        <v>2</v>
      </c>
      <c r="I28" s="390" t="s">
        <v>327</v>
      </c>
      <c r="J28" s="392">
        <v>73.5</v>
      </c>
      <c r="K28" s="152"/>
      <c r="L28" s="311"/>
      <c r="M28" s="153"/>
      <c r="N28" s="312"/>
      <c r="O28" s="154"/>
      <c r="P28" s="313"/>
      <c r="Q28" s="179"/>
      <c r="R28" s="180"/>
      <c r="S28" s="179"/>
      <c r="T28" s="179"/>
      <c r="U28" s="309">
        <f t="shared" ref="U28:U38" si="55">SUM(K28:T28)*J28</f>
        <v>0</v>
      </c>
      <c r="V28" s="310" t="str">
        <f t="shared" si="41"/>
        <v>No</v>
      </c>
      <c r="W28" s="205" t="str">
        <f t="shared" si="3"/>
        <v>No</v>
      </c>
      <c r="X28" s="557"/>
      <c r="Y28" s="204">
        <v>1</v>
      </c>
      <c r="Z28" s="205">
        <f t="shared" ref="Z28:Z38" si="56">Y28*SUM(K28:T28)</f>
        <v>0</v>
      </c>
      <c r="AB28" s="492">
        <v>0.85</v>
      </c>
      <c r="AC28" s="294">
        <f t="shared" si="44"/>
        <v>0</v>
      </c>
      <c r="AD28" s="292">
        <f t="shared" si="49"/>
        <v>0</v>
      </c>
      <c r="AE28" s="292">
        <f t="shared" si="5"/>
        <v>0</v>
      </c>
      <c r="AF28" s="292">
        <f t="shared" si="6"/>
        <v>0</v>
      </c>
      <c r="AG28" s="292">
        <f t="shared" si="7"/>
        <v>0</v>
      </c>
      <c r="AH28" s="292">
        <f t="shared" si="8"/>
        <v>0</v>
      </c>
      <c r="AI28" s="292">
        <f t="shared" si="9"/>
        <v>0</v>
      </c>
      <c r="AJ28" s="292">
        <f t="shared" si="10"/>
        <v>0</v>
      </c>
      <c r="AK28" s="292">
        <f t="shared" si="11"/>
        <v>0</v>
      </c>
      <c r="AL28" s="292">
        <f t="shared" si="12"/>
        <v>0</v>
      </c>
      <c r="AM28" s="292">
        <f t="shared" si="13"/>
        <v>0</v>
      </c>
      <c r="AN28" s="308">
        <v>1</v>
      </c>
      <c r="AO28" s="442">
        <v>7</v>
      </c>
      <c r="AP28" s="558"/>
      <c r="AQ28" s="442"/>
      <c r="AR28" s="160"/>
      <c r="AS28" s="301"/>
      <c r="AT28" s="160"/>
      <c r="AU28" s="301"/>
      <c r="AV28" s="160"/>
      <c r="AW28" s="301"/>
      <c r="AX28" s="160"/>
      <c r="AY28" s="301"/>
      <c r="BA28" s="12">
        <f t="shared" ref="BA28:BA45" si="57">IF(G28="XS",IF(SUM(K28:T28)&gt;0,SUM(K28:T28),0),0)*H28</f>
        <v>0</v>
      </c>
      <c r="BB28" s="12">
        <f t="shared" ref="BB28:BB45" si="58">IF(G28="S",IF(SUM(K28:T28)&gt;0,SUM(K28:T28),0),0)*H28</f>
        <v>0</v>
      </c>
      <c r="BC28" s="12">
        <f t="shared" si="16"/>
        <v>0</v>
      </c>
      <c r="BD28" s="12">
        <f t="shared" si="17"/>
        <v>0</v>
      </c>
      <c r="BE28" s="12">
        <f t="shared" si="18"/>
        <v>0</v>
      </c>
      <c r="BF28" s="12">
        <f t="shared" si="19"/>
        <v>0</v>
      </c>
      <c r="BG28" s="12">
        <f t="shared" si="20"/>
        <v>0</v>
      </c>
      <c r="BH28" s="12">
        <f t="shared" si="21"/>
        <v>0</v>
      </c>
      <c r="BI28" s="12"/>
      <c r="BJ28" s="126">
        <f t="shared" si="22"/>
        <v>0</v>
      </c>
      <c r="BK28" s="126">
        <f t="shared" si="43"/>
        <v>0</v>
      </c>
      <c r="BL28" s="12"/>
      <c r="BM28" s="12">
        <f t="shared" si="24"/>
        <v>0</v>
      </c>
      <c r="BN28" s="12">
        <f t="shared" si="25"/>
        <v>0</v>
      </c>
      <c r="BO28" s="12">
        <f t="shared" si="26"/>
        <v>0</v>
      </c>
      <c r="BP28" s="12">
        <f t="shared" si="27"/>
        <v>0</v>
      </c>
      <c r="BQ28" s="12">
        <f t="shared" si="28"/>
        <v>0</v>
      </c>
      <c r="BR28" s="12">
        <f t="shared" si="29"/>
        <v>0</v>
      </c>
      <c r="BS28" s="12">
        <f t="shared" si="30"/>
        <v>0</v>
      </c>
      <c r="BT28" s="12">
        <f t="shared" si="31"/>
        <v>0</v>
      </c>
      <c r="BU28" s="12">
        <f t="shared" si="32"/>
        <v>0</v>
      </c>
      <c r="BV28" s="12">
        <f t="shared" si="33"/>
        <v>0</v>
      </c>
      <c r="BW28" s="12">
        <f t="shared" si="34"/>
        <v>0</v>
      </c>
      <c r="BX28" s="12">
        <f t="shared" si="35"/>
        <v>0</v>
      </c>
      <c r="BY28" s="12">
        <f t="shared" si="36"/>
        <v>0</v>
      </c>
      <c r="BZ28" s="12">
        <f t="shared" si="37"/>
        <v>0</v>
      </c>
      <c r="CA28" s="12">
        <f t="shared" si="38"/>
        <v>0</v>
      </c>
      <c r="CB28" s="12">
        <f t="shared" si="39"/>
        <v>0</v>
      </c>
      <c r="CC28" s="12"/>
    </row>
    <row r="29" spans="1:82" s="557" customFormat="1" ht="57" customHeight="1">
      <c r="A29" s="12"/>
      <c r="B29" s="299"/>
      <c r="C29" s="12"/>
      <c r="D29" s="185" t="s">
        <v>155</v>
      </c>
      <c r="E29" s="300"/>
      <c r="F29" s="241" t="s">
        <v>167</v>
      </c>
      <c r="G29" s="127" t="s">
        <v>65</v>
      </c>
      <c r="H29" s="127">
        <v>4</v>
      </c>
      <c r="I29" s="241" t="s">
        <v>327</v>
      </c>
      <c r="J29" s="391">
        <v>76.650000000000006</v>
      </c>
      <c r="K29" s="134"/>
      <c r="L29" s="302"/>
      <c r="M29" s="135"/>
      <c r="N29" s="303"/>
      <c r="O29" s="136"/>
      <c r="P29" s="304"/>
      <c r="Q29" s="177"/>
      <c r="R29" s="178"/>
      <c r="S29" s="177"/>
      <c r="T29" s="177"/>
      <c r="U29" s="305">
        <f t="shared" si="55"/>
        <v>0</v>
      </c>
      <c r="V29" s="126" t="str">
        <f t="shared" si="41"/>
        <v>No</v>
      </c>
      <c r="W29" s="306" t="str">
        <f t="shared" si="3"/>
        <v>No</v>
      </c>
      <c r="Y29" s="204">
        <v>1</v>
      </c>
      <c r="Z29" s="205">
        <f t="shared" si="56"/>
        <v>0</v>
      </c>
      <c r="AB29" s="492">
        <v>0.6</v>
      </c>
      <c r="AC29" s="294">
        <f t="shared" si="44"/>
        <v>0</v>
      </c>
      <c r="AD29" s="292">
        <f t="shared" si="49"/>
        <v>0</v>
      </c>
      <c r="AE29" s="292">
        <f t="shared" si="5"/>
        <v>0</v>
      </c>
      <c r="AF29" s="292">
        <f t="shared" si="6"/>
        <v>0</v>
      </c>
      <c r="AG29" s="292">
        <f t="shared" si="7"/>
        <v>0</v>
      </c>
      <c r="AH29" s="292">
        <f t="shared" si="8"/>
        <v>0</v>
      </c>
      <c r="AI29" s="292">
        <f t="shared" si="9"/>
        <v>0</v>
      </c>
      <c r="AJ29" s="292">
        <f t="shared" si="10"/>
        <v>0</v>
      </c>
      <c r="AK29" s="292">
        <f t="shared" si="11"/>
        <v>0</v>
      </c>
      <c r="AL29" s="292">
        <f t="shared" si="12"/>
        <v>0</v>
      </c>
      <c r="AM29" s="292">
        <f t="shared" si="13"/>
        <v>0</v>
      </c>
      <c r="AN29" s="129">
        <v>1</v>
      </c>
      <c r="AO29" s="442">
        <v>8</v>
      </c>
      <c r="AP29" s="558"/>
      <c r="AQ29" s="442"/>
      <c r="AR29" s="160"/>
      <c r="AS29" s="301"/>
      <c r="AT29" s="160"/>
      <c r="AU29" s="301"/>
      <c r="AV29" s="160"/>
      <c r="AW29" s="301"/>
      <c r="AX29" s="160"/>
      <c r="AY29" s="301"/>
      <c r="BA29" s="12">
        <f t="shared" si="57"/>
        <v>0</v>
      </c>
      <c r="BB29" s="12">
        <f t="shared" si="58"/>
        <v>0</v>
      </c>
      <c r="BC29" s="12">
        <f t="shared" si="16"/>
        <v>0</v>
      </c>
      <c r="BD29" s="12">
        <f t="shared" si="17"/>
        <v>0</v>
      </c>
      <c r="BE29" s="12">
        <f t="shared" si="18"/>
        <v>0</v>
      </c>
      <c r="BF29" s="12">
        <f t="shared" si="19"/>
        <v>0</v>
      </c>
      <c r="BG29" s="12">
        <f t="shared" si="20"/>
        <v>0</v>
      </c>
      <c r="BH29" s="12">
        <f t="shared" si="21"/>
        <v>0</v>
      </c>
      <c r="BI29" s="12"/>
      <c r="BJ29" s="126">
        <f t="shared" si="22"/>
        <v>0</v>
      </c>
      <c r="BK29" s="126">
        <f t="shared" si="43"/>
        <v>0</v>
      </c>
      <c r="BL29" s="12"/>
      <c r="BM29" s="12">
        <f t="shared" si="24"/>
        <v>0</v>
      </c>
      <c r="BN29" s="12">
        <f t="shared" si="25"/>
        <v>0</v>
      </c>
      <c r="BO29" s="12">
        <f t="shared" si="26"/>
        <v>0</v>
      </c>
      <c r="BP29" s="12">
        <f t="shared" si="27"/>
        <v>0</v>
      </c>
      <c r="BQ29" s="12">
        <f t="shared" si="28"/>
        <v>0</v>
      </c>
      <c r="BR29" s="12">
        <f t="shared" si="29"/>
        <v>0</v>
      </c>
      <c r="BS29" s="12">
        <f t="shared" si="30"/>
        <v>0</v>
      </c>
      <c r="BT29" s="12">
        <f t="shared" si="31"/>
        <v>0</v>
      </c>
      <c r="BU29" s="12">
        <f t="shared" si="32"/>
        <v>0</v>
      </c>
      <c r="BV29" s="12">
        <f t="shared" si="33"/>
        <v>0</v>
      </c>
      <c r="BW29" s="12">
        <f t="shared" si="34"/>
        <v>0</v>
      </c>
      <c r="BX29" s="12">
        <f t="shared" si="35"/>
        <v>0</v>
      </c>
      <c r="BY29" s="12">
        <f t="shared" si="36"/>
        <v>0</v>
      </c>
      <c r="BZ29" s="12">
        <f t="shared" si="37"/>
        <v>0</v>
      </c>
      <c r="CA29" s="12">
        <f t="shared" si="38"/>
        <v>0</v>
      </c>
      <c r="CB29" s="12">
        <f t="shared" si="39"/>
        <v>0</v>
      </c>
      <c r="CC29" s="12"/>
    </row>
    <row r="30" spans="1:82" s="560" customFormat="1" ht="57" customHeight="1">
      <c r="A30" s="126"/>
      <c r="B30" s="299"/>
      <c r="C30" s="12"/>
      <c r="D30" s="389" t="s">
        <v>156</v>
      </c>
      <c r="E30" s="307"/>
      <c r="F30" s="390" t="s">
        <v>169</v>
      </c>
      <c r="G30" s="308" t="s">
        <v>65</v>
      </c>
      <c r="H30" s="308">
        <v>4</v>
      </c>
      <c r="I30" s="390" t="s">
        <v>327</v>
      </c>
      <c r="J30" s="392">
        <v>72.45</v>
      </c>
      <c r="K30" s="152"/>
      <c r="L30" s="311"/>
      <c r="M30" s="153"/>
      <c r="N30" s="312"/>
      <c r="O30" s="154"/>
      <c r="P30" s="313"/>
      <c r="Q30" s="179"/>
      <c r="R30" s="180"/>
      <c r="S30" s="179"/>
      <c r="T30" s="179"/>
      <c r="U30" s="309">
        <f t="shared" si="55"/>
        <v>0</v>
      </c>
      <c r="V30" s="310" t="str">
        <f t="shared" si="41"/>
        <v>No</v>
      </c>
      <c r="W30" s="205" t="str">
        <f t="shared" si="3"/>
        <v>No</v>
      </c>
      <c r="X30" s="557"/>
      <c r="Y30" s="204">
        <v>1</v>
      </c>
      <c r="Z30" s="205">
        <f t="shared" si="56"/>
        <v>0</v>
      </c>
      <c r="AB30" s="492">
        <v>0.75</v>
      </c>
      <c r="AC30" s="294">
        <f t="shared" si="44"/>
        <v>0</v>
      </c>
      <c r="AD30" s="292">
        <f t="shared" si="49"/>
        <v>0</v>
      </c>
      <c r="AE30" s="292">
        <f t="shared" si="5"/>
        <v>0</v>
      </c>
      <c r="AF30" s="292">
        <f t="shared" si="6"/>
        <v>0</v>
      </c>
      <c r="AG30" s="292">
        <f t="shared" si="7"/>
        <v>0</v>
      </c>
      <c r="AH30" s="292">
        <f t="shared" si="8"/>
        <v>0</v>
      </c>
      <c r="AI30" s="292">
        <f t="shared" si="9"/>
        <v>0</v>
      </c>
      <c r="AJ30" s="292">
        <f t="shared" si="10"/>
        <v>0</v>
      </c>
      <c r="AK30" s="292">
        <f t="shared" si="11"/>
        <v>0</v>
      </c>
      <c r="AL30" s="292">
        <f t="shared" si="12"/>
        <v>0</v>
      </c>
      <c r="AM30" s="292">
        <f t="shared" si="13"/>
        <v>0</v>
      </c>
      <c r="AN30" s="308">
        <v>1</v>
      </c>
      <c r="AO30" s="442">
        <v>12</v>
      </c>
      <c r="AP30" s="558"/>
      <c r="AQ30" s="442"/>
      <c r="AR30" s="160"/>
      <c r="AS30" s="301"/>
      <c r="AT30" s="160"/>
      <c r="AU30" s="301"/>
      <c r="AV30" s="160"/>
      <c r="AW30" s="301"/>
      <c r="AX30" s="160"/>
      <c r="AY30" s="301"/>
      <c r="BA30" s="12">
        <f t="shared" si="57"/>
        <v>0</v>
      </c>
      <c r="BB30" s="12">
        <f t="shared" si="58"/>
        <v>0</v>
      </c>
      <c r="BC30" s="12">
        <f t="shared" si="16"/>
        <v>0</v>
      </c>
      <c r="BD30" s="12">
        <f t="shared" si="17"/>
        <v>0</v>
      </c>
      <c r="BE30" s="12">
        <f t="shared" si="18"/>
        <v>0</v>
      </c>
      <c r="BF30" s="12">
        <f t="shared" si="19"/>
        <v>0</v>
      </c>
      <c r="BG30" s="12">
        <f t="shared" si="20"/>
        <v>0</v>
      </c>
      <c r="BH30" s="12">
        <f t="shared" si="21"/>
        <v>0</v>
      </c>
      <c r="BI30" s="12"/>
      <c r="BJ30" s="126">
        <f t="shared" si="22"/>
        <v>0</v>
      </c>
      <c r="BK30" s="126">
        <f t="shared" si="43"/>
        <v>0</v>
      </c>
      <c r="BL30" s="12"/>
      <c r="BM30" s="12">
        <f t="shared" si="24"/>
        <v>0</v>
      </c>
      <c r="BN30" s="12">
        <f t="shared" si="25"/>
        <v>0</v>
      </c>
      <c r="BO30" s="12">
        <f t="shared" si="26"/>
        <v>0</v>
      </c>
      <c r="BP30" s="12">
        <f t="shared" si="27"/>
        <v>0</v>
      </c>
      <c r="BQ30" s="12">
        <f t="shared" si="28"/>
        <v>0</v>
      </c>
      <c r="BR30" s="12">
        <f t="shared" si="29"/>
        <v>0</v>
      </c>
      <c r="BS30" s="12">
        <f t="shared" si="30"/>
        <v>0</v>
      </c>
      <c r="BT30" s="12">
        <f t="shared" si="31"/>
        <v>0</v>
      </c>
      <c r="BU30" s="12">
        <f t="shared" si="32"/>
        <v>0</v>
      </c>
      <c r="BV30" s="12">
        <f t="shared" si="33"/>
        <v>0</v>
      </c>
      <c r="BW30" s="12">
        <f t="shared" si="34"/>
        <v>0</v>
      </c>
      <c r="BX30" s="12">
        <f t="shared" si="35"/>
        <v>0</v>
      </c>
      <c r="BY30" s="12">
        <f t="shared" si="36"/>
        <v>0</v>
      </c>
      <c r="BZ30" s="12">
        <f t="shared" si="37"/>
        <v>0</v>
      </c>
      <c r="CA30" s="12">
        <f t="shared" si="38"/>
        <v>0</v>
      </c>
      <c r="CB30" s="12">
        <f t="shared" si="39"/>
        <v>0</v>
      </c>
      <c r="CC30" s="12"/>
    </row>
    <row r="31" spans="1:82" s="557" customFormat="1" ht="57" customHeight="1">
      <c r="A31" s="12"/>
      <c r="B31" s="299"/>
      <c r="C31" s="12"/>
      <c r="D31" s="185" t="s">
        <v>157</v>
      </c>
      <c r="E31" s="300"/>
      <c r="F31" s="241" t="s">
        <v>167</v>
      </c>
      <c r="G31" s="127" t="s">
        <v>65</v>
      </c>
      <c r="H31" s="127">
        <v>4</v>
      </c>
      <c r="I31" s="241" t="s">
        <v>327</v>
      </c>
      <c r="J31" s="391">
        <v>71.400000000000006</v>
      </c>
      <c r="K31" s="134"/>
      <c r="L31" s="302"/>
      <c r="M31" s="135"/>
      <c r="N31" s="303"/>
      <c r="O31" s="136"/>
      <c r="P31" s="304"/>
      <c r="Q31" s="177"/>
      <c r="R31" s="178"/>
      <c r="S31" s="177"/>
      <c r="T31" s="177"/>
      <c r="U31" s="305">
        <f t="shared" si="55"/>
        <v>0</v>
      </c>
      <c r="V31" s="126" t="str">
        <f t="shared" si="41"/>
        <v>No</v>
      </c>
      <c r="W31" s="306" t="str">
        <f t="shared" si="3"/>
        <v>No</v>
      </c>
      <c r="Y31" s="204">
        <v>1</v>
      </c>
      <c r="Z31" s="205">
        <f t="shared" si="56"/>
        <v>0</v>
      </c>
      <c r="AB31" s="492">
        <v>0.7</v>
      </c>
      <c r="AC31" s="294">
        <f t="shared" si="44"/>
        <v>0</v>
      </c>
      <c r="AD31" s="292">
        <f t="shared" si="49"/>
        <v>0</v>
      </c>
      <c r="AE31" s="292">
        <f t="shared" si="5"/>
        <v>0</v>
      </c>
      <c r="AF31" s="292">
        <f t="shared" si="6"/>
        <v>0</v>
      </c>
      <c r="AG31" s="292">
        <f t="shared" si="7"/>
        <v>0</v>
      </c>
      <c r="AH31" s="292">
        <f t="shared" si="8"/>
        <v>0</v>
      </c>
      <c r="AI31" s="292">
        <f t="shared" si="9"/>
        <v>0</v>
      </c>
      <c r="AJ31" s="292">
        <f t="shared" si="10"/>
        <v>0</v>
      </c>
      <c r="AK31" s="292">
        <f t="shared" si="11"/>
        <v>0</v>
      </c>
      <c r="AL31" s="292">
        <f t="shared" si="12"/>
        <v>0</v>
      </c>
      <c r="AM31" s="292">
        <f t="shared" si="13"/>
        <v>0</v>
      </c>
      <c r="AN31" s="129">
        <v>1</v>
      </c>
      <c r="AO31" s="442">
        <v>8</v>
      </c>
      <c r="AP31" s="558"/>
      <c r="AQ31" s="442"/>
      <c r="AR31" s="160"/>
      <c r="AS31" s="301"/>
      <c r="AT31" s="160"/>
      <c r="AU31" s="301"/>
      <c r="AV31" s="160"/>
      <c r="AW31" s="301"/>
      <c r="AX31" s="160"/>
      <c r="AY31" s="301"/>
      <c r="BA31" s="12">
        <f t="shared" si="57"/>
        <v>0</v>
      </c>
      <c r="BB31" s="12">
        <f t="shared" si="58"/>
        <v>0</v>
      </c>
      <c r="BC31" s="12">
        <f t="shared" si="16"/>
        <v>0</v>
      </c>
      <c r="BD31" s="12">
        <f t="shared" si="17"/>
        <v>0</v>
      </c>
      <c r="BE31" s="12">
        <f t="shared" si="18"/>
        <v>0</v>
      </c>
      <c r="BF31" s="12">
        <f t="shared" si="19"/>
        <v>0</v>
      </c>
      <c r="BG31" s="12">
        <f t="shared" si="20"/>
        <v>0</v>
      </c>
      <c r="BH31" s="12">
        <f t="shared" si="21"/>
        <v>0</v>
      </c>
      <c r="BI31" s="12"/>
      <c r="BJ31" s="126">
        <f t="shared" si="22"/>
        <v>0</v>
      </c>
      <c r="BK31" s="126">
        <f t="shared" si="43"/>
        <v>0</v>
      </c>
      <c r="BL31" s="12"/>
      <c r="BM31" s="12">
        <f t="shared" si="24"/>
        <v>0</v>
      </c>
      <c r="BN31" s="12">
        <f t="shared" si="25"/>
        <v>0</v>
      </c>
      <c r="BO31" s="12">
        <f t="shared" si="26"/>
        <v>0</v>
      </c>
      <c r="BP31" s="12">
        <f t="shared" si="27"/>
        <v>0</v>
      </c>
      <c r="BQ31" s="12">
        <f t="shared" si="28"/>
        <v>0</v>
      </c>
      <c r="BR31" s="12">
        <f t="shared" si="29"/>
        <v>0</v>
      </c>
      <c r="BS31" s="12">
        <f t="shared" si="30"/>
        <v>0</v>
      </c>
      <c r="BT31" s="12">
        <f t="shared" si="31"/>
        <v>0</v>
      </c>
      <c r="BU31" s="12">
        <f t="shared" si="32"/>
        <v>0</v>
      </c>
      <c r="BV31" s="12">
        <f t="shared" si="33"/>
        <v>0</v>
      </c>
      <c r="BW31" s="12">
        <f t="shared" si="34"/>
        <v>0</v>
      </c>
      <c r="BX31" s="12">
        <f t="shared" si="35"/>
        <v>0</v>
      </c>
      <c r="BY31" s="12">
        <f t="shared" si="36"/>
        <v>0</v>
      </c>
      <c r="BZ31" s="12">
        <f t="shared" si="37"/>
        <v>0</v>
      </c>
      <c r="CA31" s="12">
        <f t="shared" si="38"/>
        <v>0</v>
      </c>
      <c r="CB31" s="12">
        <f t="shared" si="39"/>
        <v>0</v>
      </c>
      <c r="CC31" s="12"/>
    </row>
    <row r="32" spans="1:82" s="560" customFormat="1" ht="57" customHeight="1">
      <c r="A32" s="126"/>
      <c r="B32" s="299"/>
      <c r="C32" s="12"/>
      <c r="D32" s="389" t="s">
        <v>158</v>
      </c>
      <c r="E32" s="307"/>
      <c r="F32" s="390" t="s">
        <v>170</v>
      </c>
      <c r="G32" s="308" t="s">
        <v>165</v>
      </c>
      <c r="H32" s="308">
        <v>6</v>
      </c>
      <c r="I32" s="390" t="s">
        <v>327</v>
      </c>
      <c r="J32" s="392">
        <v>73.5</v>
      </c>
      <c r="K32" s="152"/>
      <c r="L32" s="311"/>
      <c r="M32" s="153"/>
      <c r="N32" s="312"/>
      <c r="O32" s="154"/>
      <c r="P32" s="313"/>
      <c r="Q32" s="179"/>
      <c r="R32" s="180"/>
      <c r="S32" s="179"/>
      <c r="T32" s="179"/>
      <c r="U32" s="309">
        <f t="shared" si="55"/>
        <v>0</v>
      </c>
      <c r="V32" s="310" t="str">
        <f t="shared" si="41"/>
        <v>No</v>
      </c>
      <c r="W32" s="205" t="str">
        <f t="shared" si="3"/>
        <v>No</v>
      </c>
      <c r="X32" s="557"/>
      <c r="Y32" s="204">
        <v>1</v>
      </c>
      <c r="Z32" s="205">
        <f t="shared" si="56"/>
        <v>0</v>
      </c>
      <c r="AB32" s="492">
        <v>0.8</v>
      </c>
      <c r="AC32" s="294">
        <f t="shared" si="44"/>
        <v>0</v>
      </c>
      <c r="AD32" s="292">
        <f t="shared" si="49"/>
        <v>0</v>
      </c>
      <c r="AE32" s="292">
        <f t="shared" si="5"/>
        <v>0</v>
      </c>
      <c r="AF32" s="292">
        <f t="shared" si="6"/>
        <v>0</v>
      </c>
      <c r="AG32" s="292">
        <f t="shared" si="7"/>
        <v>0</v>
      </c>
      <c r="AH32" s="292">
        <f t="shared" si="8"/>
        <v>0</v>
      </c>
      <c r="AI32" s="292">
        <f t="shared" si="9"/>
        <v>0</v>
      </c>
      <c r="AJ32" s="292">
        <f t="shared" si="10"/>
        <v>0</v>
      </c>
      <c r="AK32" s="292">
        <f t="shared" si="11"/>
        <v>0</v>
      </c>
      <c r="AL32" s="292">
        <f t="shared" si="12"/>
        <v>0</v>
      </c>
      <c r="AM32" s="292">
        <f t="shared" si="13"/>
        <v>0</v>
      </c>
      <c r="AN32" s="308">
        <v>1</v>
      </c>
      <c r="AO32" s="442">
        <v>12</v>
      </c>
      <c r="AP32" s="558"/>
      <c r="AQ32" s="442"/>
      <c r="AR32" s="160"/>
      <c r="AS32" s="301"/>
      <c r="AT32" s="160"/>
      <c r="AU32" s="301"/>
      <c r="AV32" s="160"/>
      <c r="AW32" s="301"/>
      <c r="AX32" s="160"/>
      <c r="AY32" s="301"/>
      <c r="BA32" s="12">
        <f t="shared" si="57"/>
        <v>0</v>
      </c>
      <c r="BB32" s="12">
        <f t="shared" si="58"/>
        <v>0</v>
      </c>
      <c r="BC32" s="12">
        <f t="shared" si="16"/>
        <v>0</v>
      </c>
      <c r="BD32" s="12">
        <f t="shared" si="17"/>
        <v>0</v>
      </c>
      <c r="BE32" s="12">
        <f t="shared" si="18"/>
        <v>0</v>
      </c>
      <c r="BF32" s="12">
        <f t="shared" si="19"/>
        <v>0</v>
      </c>
      <c r="BG32" s="12">
        <f t="shared" si="20"/>
        <v>0</v>
      </c>
      <c r="BH32" s="12">
        <f t="shared" si="21"/>
        <v>0</v>
      </c>
      <c r="BI32" s="12"/>
      <c r="BJ32" s="126">
        <f t="shared" si="22"/>
        <v>0</v>
      </c>
      <c r="BK32" s="126">
        <f t="shared" si="43"/>
        <v>0</v>
      </c>
      <c r="BL32" s="12"/>
      <c r="BM32" s="12">
        <f t="shared" si="24"/>
        <v>0</v>
      </c>
      <c r="BN32" s="12">
        <f t="shared" si="25"/>
        <v>0</v>
      </c>
      <c r="BO32" s="12">
        <f t="shared" si="26"/>
        <v>0</v>
      </c>
      <c r="BP32" s="12">
        <f t="shared" si="27"/>
        <v>0</v>
      </c>
      <c r="BQ32" s="12">
        <f t="shared" si="28"/>
        <v>0</v>
      </c>
      <c r="BR32" s="12">
        <f t="shared" si="29"/>
        <v>0</v>
      </c>
      <c r="BS32" s="12">
        <f t="shared" si="30"/>
        <v>0</v>
      </c>
      <c r="BT32" s="12">
        <f t="shared" si="31"/>
        <v>0</v>
      </c>
      <c r="BU32" s="12">
        <f t="shared" si="32"/>
        <v>0</v>
      </c>
      <c r="BV32" s="12">
        <f t="shared" si="33"/>
        <v>0</v>
      </c>
      <c r="BW32" s="12">
        <f t="shared" si="34"/>
        <v>0</v>
      </c>
      <c r="BX32" s="12">
        <f t="shared" si="35"/>
        <v>0</v>
      </c>
      <c r="BY32" s="12">
        <f t="shared" si="36"/>
        <v>0</v>
      </c>
      <c r="BZ32" s="12">
        <f t="shared" si="37"/>
        <v>0</v>
      </c>
      <c r="CA32" s="12">
        <f t="shared" si="38"/>
        <v>0</v>
      </c>
      <c r="CB32" s="12">
        <f t="shared" si="39"/>
        <v>0</v>
      </c>
      <c r="CC32" s="12"/>
    </row>
    <row r="33" spans="1:81" s="557" customFormat="1" ht="57" customHeight="1">
      <c r="A33" s="12"/>
      <c r="B33" s="299"/>
      <c r="C33" s="12"/>
      <c r="D33" s="185" t="s">
        <v>159</v>
      </c>
      <c r="E33" s="300"/>
      <c r="F33" s="241" t="s">
        <v>329</v>
      </c>
      <c r="G33" s="127" t="s">
        <v>165</v>
      </c>
      <c r="H33" s="127">
        <v>8</v>
      </c>
      <c r="I33" s="241" t="s">
        <v>327</v>
      </c>
      <c r="J33" s="391">
        <v>76.650000000000006</v>
      </c>
      <c r="K33" s="134"/>
      <c r="L33" s="302"/>
      <c r="M33" s="135"/>
      <c r="N33" s="303"/>
      <c r="O33" s="136"/>
      <c r="P33" s="304"/>
      <c r="Q33" s="177"/>
      <c r="R33" s="178"/>
      <c r="S33" s="177"/>
      <c r="T33" s="177"/>
      <c r="U33" s="305">
        <f t="shared" si="55"/>
        <v>0</v>
      </c>
      <c r="V33" s="126" t="str">
        <f t="shared" si="41"/>
        <v>No</v>
      </c>
      <c r="W33" s="306" t="str">
        <f t="shared" si="3"/>
        <v>No</v>
      </c>
      <c r="Y33" s="204">
        <v>1</v>
      </c>
      <c r="Z33" s="205">
        <f t="shared" si="56"/>
        <v>0</v>
      </c>
      <c r="AB33" s="492">
        <v>1.08</v>
      </c>
      <c r="AC33" s="294">
        <f t="shared" si="44"/>
        <v>0</v>
      </c>
      <c r="AD33" s="292">
        <f t="shared" si="49"/>
        <v>0</v>
      </c>
      <c r="AE33" s="292">
        <f t="shared" si="5"/>
        <v>0</v>
      </c>
      <c r="AF33" s="292">
        <f t="shared" si="6"/>
        <v>0</v>
      </c>
      <c r="AG33" s="292">
        <f t="shared" si="7"/>
        <v>0</v>
      </c>
      <c r="AH33" s="292">
        <f t="shared" si="8"/>
        <v>0</v>
      </c>
      <c r="AI33" s="292">
        <f t="shared" si="9"/>
        <v>0</v>
      </c>
      <c r="AJ33" s="292">
        <f t="shared" si="10"/>
        <v>0</v>
      </c>
      <c r="AK33" s="292">
        <f t="shared" si="11"/>
        <v>0</v>
      </c>
      <c r="AL33" s="292">
        <f t="shared" si="12"/>
        <v>0</v>
      </c>
      <c r="AM33" s="292">
        <f t="shared" si="13"/>
        <v>0</v>
      </c>
      <c r="AN33" s="129">
        <v>1</v>
      </c>
      <c r="AO33" s="442">
        <v>21</v>
      </c>
      <c r="AP33" s="558"/>
      <c r="AQ33" s="442"/>
      <c r="AR33" s="160"/>
      <c r="AS33" s="301"/>
      <c r="AT33" s="160"/>
      <c r="AU33" s="301"/>
      <c r="AV33" s="160"/>
      <c r="AW33" s="301"/>
      <c r="AX33" s="160"/>
      <c r="AY33" s="301"/>
      <c r="BA33" s="12">
        <f t="shared" si="57"/>
        <v>0</v>
      </c>
      <c r="BB33" s="12">
        <f t="shared" si="58"/>
        <v>0</v>
      </c>
      <c r="BC33" s="12">
        <f t="shared" si="16"/>
        <v>0</v>
      </c>
      <c r="BD33" s="12">
        <f t="shared" si="17"/>
        <v>0</v>
      </c>
      <c r="BE33" s="12">
        <f t="shared" si="18"/>
        <v>0</v>
      </c>
      <c r="BF33" s="12">
        <f t="shared" si="19"/>
        <v>0</v>
      </c>
      <c r="BG33" s="12">
        <f t="shared" si="20"/>
        <v>0</v>
      </c>
      <c r="BH33" s="12">
        <f t="shared" si="21"/>
        <v>0</v>
      </c>
      <c r="BI33" s="12"/>
      <c r="BJ33" s="126">
        <f t="shared" si="22"/>
        <v>0</v>
      </c>
      <c r="BK33" s="126">
        <f t="shared" si="43"/>
        <v>0</v>
      </c>
      <c r="BL33" s="12"/>
      <c r="BM33" s="12">
        <f t="shared" si="24"/>
        <v>0</v>
      </c>
      <c r="BN33" s="12">
        <f t="shared" si="25"/>
        <v>0</v>
      </c>
      <c r="BO33" s="12">
        <f t="shared" si="26"/>
        <v>0</v>
      </c>
      <c r="BP33" s="12">
        <f t="shared" si="27"/>
        <v>0</v>
      </c>
      <c r="BQ33" s="12">
        <f t="shared" si="28"/>
        <v>0</v>
      </c>
      <c r="BR33" s="12">
        <f t="shared" si="29"/>
        <v>0</v>
      </c>
      <c r="BS33" s="12">
        <f t="shared" si="30"/>
        <v>0</v>
      </c>
      <c r="BT33" s="12">
        <f t="shared" si="31"/>
        <v>0</v>
      </c>
      <c r="BU33" s="12">
        <f t="shared" si="32"/>
        <v>0</v>
      </c>
      <c r="BV33" s="12">
        <f t="shared" si="33"/>
        <v>0</v>
      </c>
      <c r="BW33" s="12">
        <f t="shared" si="34"/>
        <v>0</v>
      </c>
      <c r="BX33" s="12">
        <f t="shared" si="35"/>
        <v>0</v>
      </c>
      <c r="BY33" s="12">
        <f t="shared" si="36"/>
        <v>0</v>
      </c>
      <c r="BZ33" s="12">
        <f t="shared" si="37"/>
        <v>0</v>
      </c>
      <c r="CA33" s="12">
        <f t="shared" si="38"/>
        <v>0</v>
      </c>
      <c r="CB33" s="12">
        <f t="shared" si="39"/>
        <v>0</v>
      </c>
      <c r="CC33" s="12"/>
    </row>
    <row r="34" spans="1:81" s="560" customFormat="1" ht="57" customHeight="1">
      <c r="A34" s="126"/>
      <c r="B34" s="299"/>
      <c r="C34" s="12"/>
      <c r="D34" s="389" t="s">
        <v>160</v>
      </c>
      <c r="E34" s="307"/>
      <c r="F34" s="390" t="s">
        <v>329</v>
      </c>
      <c r="G34" s="308" t="s">
        <v>165</v>
      </c>
      <c r="H34" s="308">
        <v>8</v>
      </c>
      <c r="I34" s="390" t="s">
        <v>327</v>
      </c>
      <c r="J34" s="392">
        <v>66.150000000000006</v>
      </c>
      <c r="K34" s="152"/>
      <c r="L34" s="311"/>
      <c r="M34" s="153"/>
      <c r="N34" s="312"/>
      <c r="O34" s="154"/>
      <c r="P34" s="313"/>
      <c r="Q34" s="179"/>
      <c r="R34" s="180"/>
      <c r="S34" s="179"/>
      <c r="T34" s="179"/>
      <c r="U34" s="309">
        <f t="shared" si="55"/>
        <v>0</v>
      </c>
      <c r="V34" s="310" t="str">
        <f t="shared" si="41"/>
        <v>No</v>
      </c>
      <c r="W34" s="205" t="str">
        <f t="shared" si="3"/>
        <v>No</v>
      </c>
      <c r="X34" s="557"/>
      <c r="Y34" s="204">
        <v>1</v>
      </c>
      <c r="Z34" s="205">
        <f t="shared" si="56"/>
        <v>0</v>
      </c>
      <c r="AB34" s="492">
        <v>0.51</v>
      </c>
      <c r="AC34" s="294">
        <f t="shared" si="44"/>
        <v>0</v>
      </c>
      <c r="AD34" s="292">
        <f t="shared" si="49"/>
        <v>0</v>
      </c>
      <c r="AE34" s="292">
        <f t="shared" si="5"/>
        <v>0</v>
      </c>
      <c r="AF34" s="292">
        <f t="shared" si="6"/>
        <v>0</v>
      </c>
      <c r="AG34" s="292">
        <f t="shared" si="7"/>
        <v>0</v>
      </c>
      <c r="AH34" s="292">
        <f t="shared" si="8"/>
        <v>0</v>
      </c>
      <c r="AI34" s="292">
        <f t="shared" si="9"/>
        <v>0</v>
      </c>
      <c r="AJ34" s="292">
        <f t="shared" si="10"/>
        <v>0</v>
      </c>
      <c r="AK34" s="292">
        <f t="shared" si="11"/>
        <v>0</v>
      </c>
      <c r="AL34" s="292">
        <f t="shared" si="12"/>
        <v>0</v>
      </c>
      <c r="AM34" s="292">
        <f t="shared" si="13"/>
        <v>0</v>
      </c>
      <c r="AN34" s="308">
        <v>1</v>
      </c>
      <c r="AO34" s="442">
        <v>16</v>
      </c>
      <c r="AP34" s="558"/>
      <c r="AQ34" s="442"/>
      <c r="AR34" s="160"/>
      <c r="AS34" s="301"/>
      <c r="AT34" s="160"/>
      <c r="AU34" s="301"/>
      <c r="AV34" s="160"/>
      <c r="AW34" s="301"/>
      <c r="AX34" s="160"/>
      <c r="AY34" s="301"/>
      <c r="BA34" s="12">
        <f t="shared" si="57"/>
        <v>0</v>
      </c>
      <c r="BB34" s="12">
        <f t="shared" si="58"/>
        <v>0</v>
      </c>
      <c r="BC34" s="12">
        <f t="shared" si="16"/>
        <v>0</v>
      </c>
      <c r="BD34" s="12">
        <f t="shared" si="17"/>
        <v>0</v>
      </c>
      <c r="BE34" s="12">
        <f t="shared" si="18"/>
        <v>0</v>
      </c>
      <c r="BF34" s="12">
        <f t="shared" si="19"/>
        <v>0</v>
      </c>
      <c r="BG34" s="12">
        <f t="shared" si="20"/>
        <v>0</v>
      </c>
      <c r="BH34" s="12">
        <f t="shared" si="21"/>
        <v>0</v>
      </c>
      <c r="BI34" s="12"/>
      <c r="BJ34" s="126">
        <f t="shared" si="22"/>
        <v>0</v>
      </c>
      <c r="BK34" s="126">
        <f t="shared" si="43"/>
        <v>0</v>
      </c>
      <c r="BL34" s="12"/>
      <c r="BM34" s="12">
        <f t="shared" si="24"/>
        <v>0</v>
      </c>
      <c r="BN34" s="12">
        <f t="shared" si="25"/>
        <v>0</v>
      </c>
      <c r="BO34" s="12">
        <f t="shared" si="26"/>
        <v>0</v>
      </c>
      <c r="BP34" s="12">
        <f t="shared" si="27"/>
        <v>0</v>
      </c>
      <c r="BQ34" s="12">
        <f t="shared" si="28"/>
        <v>0</v>
      </c>
      <c r="BR34" s="12">
        <f t="shared" si="29"/>
        <v>0</v>
      </c>
      <c r="BS34" s="12">
        <f t="shared" si="30"/>
        <v>0</v>
      </c>
      <c r="BT34" s="12">
        <f t="shared" si="31"/>
        <v>0</v>
      </c>
      <c r="BU34" s="12">
        <f t="shared" si="32"/>
        <v>0</v>
      </c>
      <c r="BV34" s="12">
        <f t="shared" si="33"/>
        <v>0</v>
      </c>
      <c r="BW34" s="12">
        <f t="shared" si="34"/>
        <v>0</v>
      </c>
      <c r="BX34" s="12">
        <f t="shared" si="35"/>
        <v>0</v>
      </c>
      <c r="BY34" s="12">
        <f t="shared" si="36"/>
        <v>0</v>
      </c>
      <c r="BZ34" s="12">
        <f t="shared" si="37"/>
        <v>0</v>
      </c>
      <c r="CA34" s="12">
        <f t="shared" si="38"/>
        <v>0</v>
      </c>
      <c r="CB34" s="12">
        <f t="shared" si="39"/>
        <v>0</v>
      </c>
      <c r="CC34" s="12"/>
    </row>
    <row r="35" spans="1:81" s="557" customFormat="1" ht="57" customHeight="1">
      <c r="A35" s="12"/>
      <c r="B35" s="299"/>
      <c r="C35" s="12"/>
      <c r="D35" s="185" t="s">
        <v>161</v>
      </c>
      <c r="E35" s="300"/>
      <c r="F35" s="241" t="s">
        <v>169</v>
      </c>
      <c r="G35" s="127" t="s">
        <v>165</v>
      </c>
      <c r="H35" s="127">
        <v>10</v>
      </c>
      <c r="I35" s="241" t="s">
        <v>327</v>
      </c>
      <c r="J35" s="391">
        <v>60.900000000000006</v>
      </c>
      <c r="K35" s="134"/>
      <c r="L35" s="302"/>
      <c r="M35" s="135"/>
      <c r="N35" s="303"/>
      <c r="O35" s="136"/>
      <c r="P35" s="304"/>
      <c r="Q35" s="177"/>
      <c r="R35" s="178"/>
      <c r="S35" s="177"/>
      <c r="T35" s="177"/>
      <c r="U35" s="305">
        <f t="shared" si="55"/>
        <v>0</v>
      </c>
      <c r="V35" s="126" t="str">
        <f t="shared" si="41"/>
        <v>No</v>
      </c>
      <c r="W35" s="306" t="str">
        <f t="shared" si="3"/>
        <v>No</v>
      </c>
      <c r="Y35" s="204">
        <v>1</v>
      </c>
      <c r="Z35" s="205">
        <f t="shared" si="56"/>
        <v>0</v>
      </c>
      <c r="AB35" s="492">
        <v>0.35</v>
      </c>
      <c r="AC35" s="294">
        <f t="shared" si="44"/>
        <v>0</v>
      </c>
      <c r="AD35" s="292">
        <f t="shared" si="49"/>
        <v>0</v>
      </c>
      <c r="AE35" s="292">
        <f t="shared" si="5"/>
        <v>0</v>
      </c>
      <c r="AF35" s="292">
        <f t="shared" si="6"/>
        <v>0</v>
      </c>
      <c r="AG35" s="292">
        <f t="shared" si="7"/>
        <v>0</v>
      </c>
      <c r="AH35" s="292">
        <f t="shared" si="8"/>
        <v>0</v>
      </c>
      <c r="AI35" s="292">
        <f t="shared" si="9"/>
        <v>0</v>
      </c>
      <c r="AJ35" s="292">
        <f t="shared" si="10"/>
        <v>0</v>
      </c>
      <c r="AK35" s="292">
        <f t="shared" si="11"/>
        <v>0</v>
      </c>
      <c r="AL35" s="292">
        <f t="shared" si="12"/>
        <v>0</v>
      </c>
      <c r="AM35" s="292">
        <f t="shared" si="13"/>
        <v>0</v>
      </c>
      <c r="AN35" s="129">
        <v>1</v>
      </c>
      <c r="AO35" s="442">
        <v>20</v>
      </c>
      <c r="AP35" s="558"/>
      <c r="AQ35" s="442"/>
      <c r="AR35" s="160"/>
      <c r="AS35" s="301"/>
      <c r="AT35" s="160"/>
      <c r="AU35" s="301"/>
      <c r="AV35" s="160"/>
      <c r="AW35" s="301"/>
      <c r="AX35" s="160"/>
      <c r="AY35" s="301"/>
      <c r="BA35" s="12">
        <f t="shared" si="57"/>
        <v>0</v>
      </c>
      <c r="BB35" s="12">
        <f t="shared" si="58"/>
        <v>0</v>
      </c>
      <c r="BC35" s="12">
        <f t="shared" si="16"/>
        <v>0</v>
      </c>
      <c r="BD35" s="12">
        <f t="shared" si="17"/>
        <v>0</v>
      </c>
      <c r="BE35" s="12">
        <f t="shared" si="18"/>
        <v>0</v>
      </c>
      <c r="BF35" s="12">
        <f t="shared" si="19"/>
        <v>0</v>
      </c>
      <c r="BG35" s="12">
        <f t="shared" si="20"/>
        <v>0</v>
      </c>
      <c r="BH35" s="12">
        <f t="shared" si="21"/>
        <v>0</v>
      </c>
      <c r="BI35" s="12"/>
      <c r="BJ35" s="126">
        <f t="shared" si="22"/>
        <v>0</v>
      </c>
      <c r="BK35" s="126">
        <f t="shared" si="43"/>
        <v>0</v>
      </c>
      <c r="BL35" s="12"/>
      <c r="BM35" s="12">
        <f t="shared" si="24"/>
        <v>0</v>
      </c>
      <c r="BN35" s="12">
        <f t="shared" si="25"/>
        <v>0</v>
      </c>
      <c r="BO35" s="12">
        <f t="shared" si="26"/>
        <v>0</v>
      </c>
      <c r="BP35" s="12">
        <f t="shared" si="27"/>
        <v>0</v>
      </c>
      <c r="BQ35" s="12">
        <f t="shared" si="28"/>
        <v>0</v>
      </c>
      <c r="BR35" s="12">
        <f t="shared" si="29"/>
        <v>0</v>
      </c>
      <c r="BS35" s="12">
        <f t="shared" si="30"/>
        <v>0</v>
      </c>
      <c r="BT35" s="12">
        <f t="shared" si="31"/>
        <v>0</v>
      </c>
      <c r="BU35" s="12">
        <f t="shared" si="32"/>
        <v>0</v>
      </c>
      <c r="BV35" s="12">
        <f t="shared" si="33"/>
        <v>0</v>
      </c>
      <c r="BW35" s="12">
        <f t="shared" si="34"/>
        <v>0</v>
      </c>
      <c r="BX35" s="12">
        <f t="shared" si="35"/>
        <v>0</v>
      </c>
      <c r="BY35" s="12">
        <f t="shared" si="36"/>
        <v>0</v>
      </c>
      <c r="BZ35" s="12">
        <f t="shared" si="37"/>
        <v>0</v>
      </c>
      <c r="CA35" s="12">
        <f t="shared" si="38"/>
        <v>0</v>
      </c>
      <c r="CB35" s="12">
        <f t="shared" si="39"/>
        <v>0</v>
      </c>
      <c r="CC35" s="12"/>
    </row>
    <row r="36" spans="1:81" s="560" customFormat="1" ht="57" customHeight="1">
      <c r="A36" s="126"/>
      <c r="B36" s="299"/>
      <c r="C36" s="12"/>
      <c r="D36" s="389" t="s">
        <v>162</v>
      </c>
      <c r="E36" s="307"/>
      <c r="F36" s="390" t="s">
        <v>167</v>
      </c>
      <c r="G36" s="308" t="s">
        <v>165</v>
      </c>
      <c r="H36" s="308">
        <v>10</v>
      </c>
      <c r="I36" s="390" t="s">
        <v>327</v>
      </c>
      <c r="J36" s="392">
        <v>57.75</v>
      </c>
      <c r="K36" s="152"/>
      <c r="L36" s="311"/>
      <c r="M36" s="153"/>
      <c r="N36" s="312"/>
      <c r="O36" s="154"/>
      <c r="P36" s="313"/>
      <c r="Q36" s="179"/>
      <c r="R36" s="180"/>
      <c r="S36" s="179"/>
      <c r="T36" s="179"/>
      <c r="U36" s="309">
        <f t="shared" si="55"/>
        <v>0</v>
      </c>
      <c r="V36" s="310" t="str">
        <f t="shared" si="41"/>
        <v>No</v>
      </c>
      <c r="W36" s="205" t="str">
        <f t="shared" si="3"/>
        <v>No</v>
      </c>
      <c r="X36" s="557"/>
      <c r="Y36" s="204">
        <v>1</v>
      </c>
      <c r="Z36" s="205">
        <f t="shared" si="56"/>
        <v>0</v>
      </c>
      <c r="AB36" s="492">
        <v>0.25</v>
      </c>
      <c r="AC36" s="294">
        <f t="shared" si="44"/>
        <v>0</v>
      </c>
      <c r="AD36" s="292">
        <f t="shared" si="49"/>
        <v>0</v>
      </c>
      <c r="AE36" s="292">
        <f t="shared" si="5"/>
        <v>0</v>
      </c>
      <c r="AF36" s="292">
        <f t="shared" si="6"/>
        <v>0</v>
      </c>
      <c r="AG36" s="292">
        <f t="shared" si="7"/>
        <v>0</v>
      </c>
      <c r="AH36" s="292">
        <f t="shared" si="8"/>
        <v>0</v>
      </c>
      <c r="AI36" s="292">
        <f t="shared" si="9"/>
        <v>0</v>
      </c>
      <c r="AJ36" s="292">
        <f t="shared" si="10"/>
        <v>0</v>
      </c>
      <c r="AK36" s="292">
        <f t="shared" si="11"/>
        <v>0</v>
      </c>
      <c r="AL36" s="292">
        <f t="shared" si="12"/>
        <v>0</v>
      </c>
      <c r="AM36" s="292">
        <f t="shared" si="13"/>
        <v>0</v>
      </c>
      <c r="AN36" s="308">
        <v>1</v>
      </c>
      <c r="AO36" s="442">
        <v>20</v>
      </c>
      <c r="AP36" s="558"/>
      <c r="AQ36" s="442"/>
      <c r="AR36" s="160"/>
      <c r="AS36" s="301"/>
      <c r="AT36" s="160"/>
      <c r="AU36" s="301"/>
      <c r="AV36" s="160"/>
      <c r="AW36" s="301"/>
      <c r="AX36" s="160"/>
      <c r="AY36" s="301"/>
      <c r="BA36" s="12">
        <f t="shared" si="57"/>
        <v>0</v>
      </c>
      <c r="BB36" s="12">
        <f t="shared" si="58"/>
        <v>0</v>
      </c>
      <c r="BC36" s="12">
        <f t="shared" si="16"/>
        <v>0</v>
      </c>
      <c r="BD36" s="12">
        <f t="shared" si="17"/>
        <v>0</v>
      </c>
      <c r="BE36" s="12">
        <f t="shared" si="18"/>
        <v>0</v>
      </c>
      <c r="BF36" s="12">
        <f t="shared" si="19"/>
        <v>0</v>
      </c>
      <c r="BG36" s="12">
        <f t="shared" si="20"/>
        <v>0</v>
      </c>
      <c r="BH36" s="12">
        <f t="shared" si="21"/>
        <v>0</v>
      </c>
      <c r="BI36" s="12"/>
      <c r="BJ36" s="126">
        <f t="shared" si="22"/>
        <v>0</v>
      </c>
      <c r="BK36" s="126">
        <f t="shared" si="43"/>
        <v>0</v>
      </c>
      <c r="BL36" s="12"/>
      <c r="BM36" s="12">
        <f t="shared" si="24"/>
        <v>0</v>
      </c>
      <c r="BN36" s="12">
        <f t="shared" si="25"/>
        <v>0</v>
      </c>
      <c r="BO36" s="12">
        <f t="shared" si="26"/>
        <v>0</v>
      </c>
      <c r="BP36" s="12">
        <f t="shared" si="27"/>
        <v>0</v>
      </c>
      <c r="BQ36" s="12">
        <f t="shared" si="28"/>
        <v>0</v>
      </c>
      <c r="BR36" s="12">
        <f t="shared" si="29"/>
        <v>0</v>
      </c>
      <c r="BS36" s="12">
        <f t="shared" si="30"/>
        <v>0</v>
      </c>
      <c r="BT36" s="12">
        <f t="shared" si="31"/>
        <v>0</v>
      </c>
      <c r="BU36" s="12">
        <f t="shared" si="32"/>
        <v>0</v>
      </c>
      <c r="BV36" s="12">
        <f t="shared" si="33"/>
        <v>0</v>
      </c>
      <c r="BW36" s="12">
        <f t="shared" si="34"/>
        <v>0</v>
      </c>
      <c r="BX36" s="12">
        <f t="shared" si="35"/>
        <v>0</v>
      </c>
      <c r="BY36" s="12">
        <f t="shared" si="36"/>
        <v>0</v>
      </c>
      <c r="BZ36" s="12">
        <f t="shared" si="37"/>
        <v>0</v>
      </c>
      <c r="CA36" s="12">
        <f t="shared" si="38"/>
        <v>0</v>
      </c>
      <c r="CB36" s="12">
        <f t="shared" si="39"/>
        <v>0</v>
      </c>
      <c r="CC36" s="12"/>
    </row>
    <row r="37" spans="1:81" s="557" customFormat="1" ht="57" customHeight="1">
      <c r="A37" s="12"/>
      <c r="B37" s="299"/>
      <c r="C37" s="12"/>
      <c r="D37" s="185" t="s">
        <v>163</v>
      </c>
      <c r="E37" s="300"/>
      <c r="F37" s="241" t="s">
        <v>330</v>
      </c>
      <c r="G37" s="127" t="s">
        <v>166</v>
      </c>
      <c r="H37" s="127">
        <v>12</v>
      </c>
      <c r="I37" s="241" t="s">
        <v>327</v>
      </c>
      <c r="J37" s="391">
        <v>55.650000000000006</v>
      </c>
      <c r="K37" s="134"/>
      <c r="L37" s="302"/>
      <c r="M37" s="135"/>
      <c r="N37" s="303"/>
      <c r="O37" s="136"/>
      <c r="P37" s="304"/>
      <c r="Q37" s="177"/>
      <c r="R37" s="178"/>
      <c r="S37" s="177"/>
      <c r="T37" s="177"/>
      <c r="U37" s="305">
        <f>SUM(K37:T37)*J37</f>
        <v>0</v>
      </c>
      <c r="V37" s="126" t="str">
        <f>IF(SUM(K37:T37)&gt;0,"Yes","No")</f>
        <v>No</v>
      </c>
      <c r="W37" s="306" t="str">
        <f t="shared" si="3"/>
        <v>No</v>
      </c>
      <c r="Y37" s="204">
        <v>1</v>
      </c>
      <c r="Z37" s="205">
        <f>Y37*SUM(K37:T37)</f>
        <v>0</v>
      </c>
      <c r="AB37" s="492">
        <v>0.19</v>
      </c>
      <c r="AC37" s="294">
        <f t="shared" si="44"/>
        <v>0</v>
      </c>
      <c r="AD37" s="292">
        <f t="shared" si="49"/>
        <v>0</v>
      </c>
      <c r="AE37" s="292">
        <f t="shared" si="5"/>
        <v>0</v>
      </c>
      <c r="AF37" s="292">
        <f t="shared" si="6"/>
        <v>0</v>
      </c>
      <c r="AG37" s="292">
        <f t="shared" si="7"/>
        <v>0</v>
      </c>
      <c r="AH37" s="292">
        <f t="shared" si="8"/>
        <v>0</v>
      </c>
      <c r="AI37" s="292">
        <f t="shared" si="9"/>
        <v>0</v>
      </c>
      <c r="AJ37" s="292">
        <f t="shared" si="10"/>
        <v>0</v>
      </c>
      <c r="AK37" s="292">
        <f t="shared" si="11"/>
        <v>0</v>
      </c>
      <c r="AL37" s="292">
        <f t="shared" si="12"/>
        <v>0</v>
      </c>
      <c r="AM37" s="292">
        <f t="shared" si="13"/>
        <v>0</v>
      </c>
      <c r="AN37" s="129">
        <v>1</v>
      </c>
      <c r="AO37" s="442">
        <v>24</v>
      </c>
      <c r="AP37" s="558"/>
      <c r="AQ37" s="442"/>
      <c r="AR37" s="160"/>
      <c r="AS37" s="301"/>
      <c r="AT37" s="160"/>
      <c r="AU37" s="301"/>
      <c r="AV37" s="160"/>
      <c r="AW37" s="301"/>
      <c r="AX37" s="160"/>
      <c r="AY37" s="301"/>
      <c r="BA37" s="12">
        <f t="shared" si="57"/>
        <v>0</v>
      </c>
      <c r="BB37" s="12">
        <f t="shared" si="58"/>
        <v>0</v>
      </c>
      <c r="BC37" s="12">
        <f t="shared" si="16"/>
        <v>0</v>
      </c>
      <c r="BD37" s="12">
        <f t="shared" si="17"/>
        <v>0</v>
      </c>
      <c r="BE37" s="12">
        <f t="shared" si="18"/>
        <v>0</v>
      </c>
      <c r="BF37" s="12">
        <f t="shared" si="19"/>
        <v>0</v>
      </c>
      <c r="BG37" s="12">
        <f t="shared" si="20"/>
        <v>0</v>
      </c>
      <c r="BH37" s="12">
        <f t="shared" si="21"/>
        <v>0</v>
      </c>
      <c r="BI37" s="12"/>
      <c r="BJ37" s="126">
        <f t="shared" si="22"/>
        <v>0</v>
      </c>
      <c r="BK37" s="126">
        <f t="shared" si="43"/>
        <v>0</v>
      </c>
      <c r="BL37" s="12"/>
      <c r="BM37" s="12">
        <f t="shared" si="24"/>
        <v>0</v>
      </c>
      <c r="BN37" s="12">
        <f t="shared" si="25"/>
        <v>0</v>
      </c>
      <c r="BO37" s="12">
        <f t="shared" si="26"/>
        <v>0</v>
      </c>
      <c r="BP37" s="12">
        <f t="shared" si="27"/>
        <v>0</v>
      </c>
      <c r="BQ37" s="12">
        <f t="shared" si="28"/>
        <v>0</v>
      </c>
      <c r="BR37" s="12">
        <f t="shared" si="29"/>
        <v>0</v>
      </c>
      <c r="BS37" s="12">
        <f t="shared" si="30"/>
        <v>0</v>
      </c>
      <c r="BT37" s="12">
        <f t="shared" si="31"/>
        <v>0</v>
      </c>
      <c r="BU37" s="12">
        <f t="shared" si="32"/>
        <v>0</v>
      </c>
      <c r="BV37" s="12">
        <f t="shared" si="33"/>
        <v>0</v>
      </c>
      <c r="BW37" s="12">
        <f t="shared" si="34"/>
        <v>0</v>
      </c>
      <c r="BX37" s="12">
        <f t="shared" si="35"/>
        <v>0</v>
      </c>
      <c r="BY37" s="12">
        <f t="shared" si="36"/>
        <v>0</v>
      </c>
      <c r="BZ37" s="12">
        <f t="shared" si="37"/>
        <v>0</v>
      </c>
      <c r="CA37" s="12">
        <f t="shared" si="38"/>
        <v>0</v>
      </c>
      <c r="CB37" s="12">
        <f t="shared" si="39"/>
        <v>0</v>
      </c>
      <c r="CC37" s="12"/>
    </row>
    <row r="38" spans="1:81" s="560" customFormat="1" ht="57" customHeight="1">
      <c r="A38" s="126"/>
      <c r="B38" s="299"/>
      <c r="C38" s="12"/>
      <c r="D38" s="389" t="s">
        <v>164</v>
      </c>
      <c r="E38" s="307"/>
      <c r="F38" s="390" t="s">
        <v>331</v>
      </c>
      <c r="G38" s="308" t="s">
        <v>319</v>
      </c>
      <c r="H38" s="308">
        <v>12</v>
      </c>
      <c r="I38" s="390" t="s">
        <v>327</v>
      </c>
      <c r="J38" s="392">
        <v>50.400000000000006</v>
      </c>
      <c r="K38" s="562"/>
      <c r="L38" s="563"/>
      <c r="M38" s="564"/>
      <c r="N38" s="562"/>
      <c r="O38" s="565"/>
      <c r="P38" s="202"/>
      <c r="Q38" s="202"/>
      <c r="R38" s="202"/>
      <c r="S38" s="202"/>
      <c r="T38" s="202"/>
      <c r="U38" s="556">
        <f t="shared" si="55"/>
        <v>0</v>
      </c>
      <c r="V38" s="310" t="str">
        <f t="shared" si="41"/>
        <v>No</v>
      </c>
      <c r="W38" s="310" t="str">
        <f t="shared" si="3"/>
        <v>No</v>
      </c>
      <c r="X38" s="566"/>
      <c r="Y38" s="204">
        <v>1</v>
      </c>
      <c r="Z38" s="205">
        <f t="shared" si="56"/>
        <v>0</v>
      </c>
      <c r="AB38" s="493">
        <v>7.0000000000000007E-2</v>
      </c>
      <c r="AC38" s="294">
        <f t="shared" si="44"/>
        <v>0</v>
      </c>
      <c r="AD38" s="292">
        <f t="shared" si="49"/>
        <v>0</v>
      </c>
      <c r="AE38" s="292">
        <f t="shared" si="5"/>
        <v>0</v>
      </c>
      <c r="AF38" s="292">
        <f t="shared" si="6"/>
        <v>0</v>
      </c>
      <c r="AG38" s="292">
        <f t="shared" si="7"/>
        <v>0</v>
      </c>
      <c r="AH38" s="292">
        <f t="shared" si="8"/>
        <v>0</v>
      </c>
      <c r="AI38" s="292">
        <f t="shared" si="9"/>
        <v>0</v>
      </c>
      <c r="AJ38" s="292">
        <f t="shared" si="10"/>
        <v>0</v>
      </c>
      <c r="AK38" s="292">
        <f t="shared" si="11"/>
        <v>0</v>
      </c>
      <c r="AL38" s="292">
        <f t="shared" si="12"/>
        <v>0</v>
      </c>
      <c r="AM38" s="292">
        <f t="shared" si="13"/>
        <v>0</v>
      </c>
      <c r="AN38" s="315">
        <v>1</v>
      </c>
      <c r="AO38" s="443">
        <v>24</v>
      </c>
      <c r="AP38" s="567"/>
      <c r="AQ38" s="443"/>
      <c r="AR38" s="317"/>
      <c r="AS38" s="316"/>
      <c r="AT38" s="317"/>
      <c r="AU38" s="316"/>
      <c r="AV38" s="317"/>
      <c r="AW38" s="301"/>
      <c r="AX38" s="160"/>
      <c r="AY38" s="301"/>
      <c r="BA38" s="12">
        <f t="shared" si="57"/>
        <v>0</v>
      </c>
      <c r="BB38" s="12">
        <f t="shared" si="58"/>
        <v>0</v>
      </c>
      <c r="BC38" s="12">
        <f t="shared" si="16"/>
        <v>0</v>
      </c>
      <c r="BD38" s="12">
        <f t="shared" si="17"/>
        <v>0</v>
      </c>
      <c r="BE38" s="12">
        <f t="shared" si="18"/>
        <v>0</v>
      </c>
      <c r="BF38" s="12">
        <f t="shared" si="19"/>
        <v>0</v>
      </c>
      <c r="BG38" s="12">
        <f t="shared" si="20"/>
        <v>0</v>
      </c>
      <c r="BH38" s="12">
        <f t="shared" si="21"/>
        <v>0</v>
      </c>
      <c r="BI38" s="12"/>
      <c r="BJ38" s="126">
        <f t="shared" si="22"/>
        <v>0</v>
      </c>
      <c r="BK38" s="126">
        <f t="shared" si="43"/>
        <v>0</v>
      </c>
      <c r="BL38" s="12"/>
      <c r="BM38" s="12">
        <f t="shared" si="24"/>
        <v>0</v>
      </c>
      <c r="BN38" s="12">
        <f t="shared" si="25"/>
        <v>0</v>
      </c>
      <c r="BO38" s="12">
        <f t="shared" si="26"/>
        <v>0</v>
      </c>
      <c r="BP38" s="12">
        <f t="shared" si="27"/>
        <v>0</v>
      </c>
      <c r="BQ38" s="12">
        <f t="shared" si="28"/>
        <v>0</v>
      </c>
      <c r="BR38" s="12">
        <f t="shared" si="29"/>
        <v>0</v>
      </c>
      <c r="BS38" s="12">
        <f t="shared" si="30"/>
        <v>0</v>
      </c>
      <c r="BT38" s="12">
        <f t="shared" si="31"/>
        <v>0</v>
      </c>
      <c r="BU38" s="12">
        <f t="shared" si="32"/>
        <v>0</v>
      </c>
      <c r="BV38" s="12">
        <f t="shared" si="33"/>
        <v>0</v>
      </c>
      <c r="BW38" s="12">
        <f t="shared" si="34"/>
        <v>0</v>
      </c>
      <c r="BX38" s="12">
        <f t="shared" si="35"/>
        <v>0</v>
      </c>
      <c r="BY38" s="12">
        <f t="shared" si="36"/>
        <v>0</v>
      </c>
      <c r="BZ38" s="12">
        <f t="shared" si="37"/>
        <v>0</v>
      </c>
      <c r="CA38" s="12">
        <f t="shared" si="38"/>
        <v>0</v>
      </c>
      <c r="CB38" s="12">
        <f t="shared" si="39"/>
        <v>0</v>
      </c>
      <c r="CC38" s="450"/>
    </row>
    <row r="39" spans="1:81" s="560" customFormat="1" ht="57" customHeight="1">
      <c r="A39" s="126"/>
      <c r="B39" s="299" t="s">
        <v>9</v>
      </c>
      <c r="C39" s="12"/>
      <c r="D39" s="229" t="s">
        <v>391</v>
      </c>
      <c r="E39" s="497"/>
      <c r="F39" s="241" t="s">
        <v>330</v>
      </c>
      <c r="G39" s="127" t="s">
        <v>319</v>
      </c>
      <c r="H39" s="127">
        <v>22</v>
      </c>
      <c r="I39" s="241" t="s">
        <v>327</v>
      </c>
      <c r="J39" s="391">
        <v>70</v>
      </c>
      <c r="K39" s="498"/>
      <c r="L39" s="499"/>
      <c r="M39" s="500"/>
      <c r="N39" s="501"/>
      <c r="O39" s="561"/>
      <c r="P39" s="349"/>
      <c r="Q39" s="434"/>
      <c r="R39" s="435"/>
      <c r="S39" s="434"/>
      <c r="T39" s="434"/>
      <c r="U39" s="305">
        <f t="shared" ref="U39:U43" si="59">SUM(K39:T39)*J39</f>
        <v>0</v>
      </c>
      <c r="V39" s="126" t="str">
        <f t="shared" si="41"/>
        <v>No</v>
      </c>
      <c r="W39" s="502" t="str">
        <f t="shared" si="3"/>
        <v>Yes</v>
      </c>
      <c r="X39" s="557"/>
      <c r="Y39" s="204">
        <v>1</v>
      </c>
      <c r="Z39" s="205">
        <f t="shared" ref="Z39:Z43" si="60">Y39*SUM(K39:T39)</f>
        <v>0</v>
      </c>
      <c r="AB39" s="492">
        <v>0.4</v>
      </c>
      <c r="AC39" s="294">
        <f t="shared" ref="AC39:AC45" si="61">SUM(K39:T39)*AB39</f>
        <v>0</v>
      </c>
      <c r="AD39" s="292">
        <f>K39*H39</f>
        <v>0</v>
      </c>
      <c r="AE39" s="292">
        <f t="shared" si="5"/>
        <v>0</v>
      </c>
      <c r="AF39" s="292">
        <f t="shared" si="6"/>
        <v>0</v>
      </c>
      <c r="AG39" s="292">
        <f t="shared" si="7"/>
        <v>0</v>
      </c>
      <c r="AH39" s="292">
        <f t="shared" si="8"/>
        <v>0</v>
      </c>
      <c r="AI39" s="292">
        <f t="shared" si="9"/>
        <v>0</v>
      </c>
      <c r="AJ39" s="292">
        <f t="shared" si="10"/>
        <v>0</v>
      </c>
      <c r="AK39" s="292">
        <f t="shared" si="11"/>
        <v>0</v>
      </c>
      <c r="AL39" s="292">
        <f t="shared" si="12"/>
        <v>0</v>
      </c>
      <c r="AM39" s="292">
        <f t="shared" si="13"/>
        <v>0</v>
      </c>
      <c r="AN39" s="308">
        <v>1</v>
      </c>
      <c r="AO39" s="442">
        <v>44</v>
      </c>
      <c r="AP39" s="558"/>
      <c r="AQ39" s="442"/>
      <c r="AR39" s="160"/>
      <c r="AS39" s="301"/>
      <c r="AT39" s="160"/>
      <c r="AU39" s="301"/>
      <c r="AV39" s="160"/>
      <c r="AW39" s="301"/>
      <c r="AX39" s="160"/>
      <c r="AY39" s="301"/>
      <c r="BA39" s="12">
        <f t="shared" si="57"/>
        <v>0</v>
      </c>
      <c r="BB39" s="12">
        <f t="shared" si="58"/>
        <v>0</v>
      </c>
      <c r="BC39" s="12">
        <f t="shared" si="16"/>
        <v>0</v>
      </c>
      <c r="BD39" s="12">
        <f t="shared" si="17"/>
        <v>0</v>
      </c>
      <c r="BE39" s="12">
        <f t="shared" si="18"/>
        <v>0</v>
      </c>
      <c r="BF39" s="12">
        <f t="shared" si="19"/>
        <v>0</v>
      </c>
      <c r="BG39" s="12">
        <f t="shared" si="20"/>
        <v>0</v>
      </c>
      <c r="BH39" s="12">
        <f t="shared" si="21"/>
        <v>0</v>
      </c>
      <c r="BI39" s="12"/>
      <c r="BJ39" s="126">
        <f t="shared" si="22"/>
        <v>0</v>
      </c>
      <c r="BK39" s="126">
        <f t="shared" si="43"/>
        <v>0</v>
      </c>
      <c r="BL39" s="12"/>
      <c r="BM39" s="12">
        <f t="shared" si="24"/>
        <v>0</v>
      </c>
      <c r="BN39" s="12">
        <f t="shared" si="25"/>
        <v>0</v>
      </c>
      <c r="BO39" s="12">
        <f t="shared" si="26"/>
        <v>0</v>
      </c>
      <c r="BP39" s="12">
        <f t="shared" si="27"/>
        <v>0</v>
      </c>
      <c r="BQ39" s="12">
        <f t="shared" si="28"/>
        <v>0</v>
      </c>
      <c r="BR39" s="12">
        <f t="shared" si="29"/>
        <v>0</v>
      </c>
      <c r="BS39" s="12">
        <f t="shared" si="30"/>
        <v>0</v>
      </c>
      <c r="BT39" s="12">
        <f t="shared" si="31"/>
        <v>0</v>
      </c>
      <c r="BU39" s="12">
        <f t="shared" si="32"/>
        <v>0</v>
      </c>
      <c r="BV39" s="12">
        <f t="shared" si="33"/>
        <v>0</v>
      </c>
      <c r="BW39" s="12">
        <f t="shared" si="34"/>
        <v>0</v>
      </c>
      <c r="BX39" s="12">
        <f t="shared" si="35"/>
        <v>0</v>
      </c>
      <c r="BY39" s="12">
        <f t="shared" si="36"/>
        <v>0</v>
      </c>
      <c r="BZ39" s="12">
        <f t="shared" si="37"/>
        <v>0</v>
      </c>
      <c r="CA39" s="12">
        <f t="shared" si="38"/>
        <v>0</v>
      </c>
      <c r="CB39" s="12">
        <f t="shared" si="39"/>
        <v>0</v>
      </c>
      <c r="CC39" s="12"/>
    </row>
    <row r="40" spans="1:81" s="557" customFormat="1" ht="57" customHeight="1">
      <c r="A40" s="12"/>
      <c r="B40" s="299" t="s">
        <v>9</v>
      </c>
      <c r="C40" s="12"/>
      <c r="D40" s="389" t="s">
        <v>392</v>
      </c>
      <c r="E40" s="307"/>
      <c r="F40" s="390" t="s">
        <v>330</v>
      </c>
      <c r="G40" s="308" t="s">
        <v>166</v>
      </c>
      <c r="H40" s="308">
        <v>12</v>
      </c>
      <c r="I40" s="390" t="s">
        <v>375</v>
      </c>
      <c r="J40" s="392">
        <v>57</v>
      </c>
      <c r="K40" s="152"/>
      <c r="L40" s="311"/>
      <c r="M40" s="153"/>
      <c r="N40" s="312"/>
      <c r="O40" s="555"/>
      <c r="P40" s="313"/>
      <c r="Q40" s="179"/>
      <c r="R40" s="180"/>
      <c r="S40" s="179"/>
      <c r="T40" s="179"/>
      <c r="U40" s="309">
        <f t="shared" si="59"/>
        <v>0</v>
      </c>
      <c r="V40" s="310" t="str">
        <f t="shared" si="41"/>
        <v>No</v>
      </c>
      <c r="W40" s="205" t="str">
        <f t="shared" si="3"/>
        <v>Yes</v>
      </c>
      <c r="Y40" s="204">
        <v>1</v>
      </c>
      <c r="Z40" s="205">
        <f t="shared" si="60"/>
        <v>0</v>
      </c>
      <c r="AB40" s="492">
        <v>0.5</v>
      </c>
      <c r="AC40" s="294">
        <f t="shared" si="61"/>
        <v>0</v>
      </c>
      <c r="AD40" s="292">
        <f t="shared" ref="AD40:AD45" si="62">K40*H40</f>
        <v>0</v>
      </c>
      <c r="AE40" s="292">
        <f t="shared" si="5"/>
        <v>0</v>
      </c>
      <c r="AF40" s="292">
        <f t="shared" si="6"/>
        <v>0</v>
      </c>
      <c r="AG40" s="292">
        <f t="shared" si="7"/>
        <v>0</v>
      </c>
      <c r="AH40" s="292">
        <f t="shared" si="8"/>
        <v>0</v>
      </c>
      <c r="AI40" s="292">
        <f t="shared" si="9"/>
        <v>0</v>
      </c>
      <c r="AJ40" s="292">
        <f t="shared" si="10"/>
        <v>0</v>
      </c>
      <c r="AK40" s="292">
        <f t="shared" si="11"/>
        <v>0</v>
      </c>
      <c r="AL40" s="292">
        <f t="shared" si="12"/>
        <v>0</v>
      </c>
      <c r="AM40" s="292">
        <f t="shared" si="13"/>
        <v>0</v>
      </c>
      <c r="AN40" s="129">
        <v>1</v>
      </c>
      <c r="AO40" s="442"/>
      <c r="AP40" s="558"/>
      <c r="AQ40" s="442"/>
      <c r="AR40" s="160">
        <v>3</v>
      </c>
      <c r="AS40" s="301">
        <v>8</v>
      </c>
      <c r="AT40" s="160">
        <v>1</v>
      </c>
      <c r="AU40" s="301"/>
      <c r="AV40" s="160"/>
      <c r="AW40" s="301"/>
      <c r="AX40" s="160"/>
      <c r="AY40" s="301"/>
      <c r="BA40" s="12">
        <f t="shared" si="57"/>
        <v>0</v>
      </c>
      <c r="BB40" s="12">
        <f t="shared" si="58"/>
        <v>0</v>
      </c>
      <c r="BC40" s="12">
        <f t="shared" si="16"/>
        <v>0</v>
      </c>
      <c r="BD40" s="12">
        <f t="shared" si="17"/>
        <v>0</v>
      </c>
      <c r="BE40" s="12">
        <f t="shared" si="18"/>
        <v>0</v>
      </c>
      <c r="BF40" s="12">
        <f t="shared" si="19"/>
        <v>0</v>
      </c>
      <c r="BG40" s="12">
        <f t="shared" si="20"/>
        <v>0</v>
      </c>
      <c r="BH40" s="12">
        <f t="shared" si="21"/>
        <v>0</v>
      </c>
      <c r="BI40" s="12"/>
      <c r="BJ40" s="126">
        <f t="shared" si="22"/>
        <v>0</v>
      </c>
      <c r="BK40" s="126">
        <f t="shared" si="43"/>
        <v>0</v>
      </c>
      <c r="BL40" s="12"/>
      <c r="BM40" s="12">
        <f t="shared" si="24"/>
        <v>0</v>
      </c>
      <c r="BN40" s="12">
        <f t="shared" si="25"/>
        <v>0</v>
      </c>
      <c r="BO40" s="12">
        <f t="shared" si="26"/>
        <v>0</v>
      </c>
      <c r="BP40" s="12">
        <f t="shared" si="27"/>
        <v>0</v>
      </c>
      <c r="BQ40" s="12">
        <f t="shared" si="28"/>
        <v>0</v>
      </c>
      <c r="BR40" s="12">
        <f t="shared" si="29"/>
        <v>0</v>
      </c>
      <c r="BS40" s="12">
        <f t="shared" si="30"/>
        <v>0</v>
      </c>
      <c r="BT40" s="12">
        <f t="shared" si="31"/>
        <v>0</v>
      </c>
      <c r="BU40" s="12">
        <f t="shared" si="32"/>
        <v>0</v>
      </c>
      <c r="BV40" s="12">
        <f t="shared" si="33"/>
        <v>0</v>
      </c>
      <c r="BW40" s="12">
        <f t="shared" si="34"/>
        <v>0</v>
      </c>
      <c r="BX40" s="12">
        <f t="shared" si="35"/>
        <v>0</v>
      </c>
      <c r="BY40" s="12">
        <f t="shared" si="36"/>
        <v>0</v>
      </c>
      <c r="BZ40" s="12">
        <f t="shared" si="37"/>
        <v>0</v>
      </c>
      <c r="CA40" s="12">
        <f t="shared" si="38"/>
        <v>0</v>
      </c>
      <c r="CB40" s="12">
        <f t="shared" si="39"/>
        <v>0</v>
      </c>
      <c r="CC40" s="12"/>
    </row>
    <row r="41" spans="1:81" s="560" customFormat="1" ht="57" customHeight="1">
      <c r="A41" s="126"/>
      <c r="B41" s="299" t="s">
        <v>9</v>
      </c>
      <c r="C41" s="12"/>
      <c r="D41" s="229" t="s">
        <v>393</v>
      </c>
      <c r="E41" s="497"/>
      <c r="F41" s="241" t="s">
        <v>330</v>
      </c>
      <c r="G41" s="127" t="s">
        <v>166</v>
      </c>
      <c r="H41" s="127">
        <v>12</v>
      </c>
      <c r="I41" s="241" t="s">
        <v>375</v>
      </c>
      <c r="J41" s="391">
        <v>67</v>
      </c>
      <c r="K41" s="498"/>
      <c r="L41" s="499"/>
      <c r="M41" s="500"/>
      <c r="N41" s="501"/>
      <c r="O41" s="561"/>
      <c r="P41" s="349"/>
      <c r="Q41" s="434"/>
      <c r="R41" s="435"/>
      <c r="S41" s="434"/>
      <c r="T41" s="434"/>
      <c r="U41" s="305">
        <f t="shared" si="59"/>
        <v>0</v>
      </c>
      <c r="V41" s="126" t="str">
        <f t="shared" si="41"/>
        <v>No</v>
      </c>
      <c r="W41" s="502" t="str">
        <f t="shared" si="3"/>
        <v>Yes</v>
      </c>
      <c r="X41" s="557"/>
      <c r="Y41" s="204">
        <v>1</v>
      </c>
      <c r="Z41" s="205">
        <f t="shared" si="60"/>
        <v>0</v>
      </c>
      <c r="AB41" s="492">
        <v>1.05</v>
      </c>
      <c r="AC41" s="294">
        <f t="shared" si="61"/>
        <v>0</v>
      </c>
      <c r="AD41" s="292">
        <f t="shared" si="62"/>
        <v>0</v>
      </c>
      <c r="AE41" s="292">
        <f t="shared" si="5"/>
        <v>0</v>
      </c>
      <c r="AF41" s="292">
        <f t="shared" si="6"/>
        <v>0</v>
      </c>
      <c r="AG41" s="292">
        <f t="shared" si="7"/>
        <v>0</v>
      </c>
      <c r="AH41" s="292">
        <f t="shared" si="8"/>
        <v>0</v>
      </c>
      <c r="AI41" s="292">
        <f t="shared" si="9"/>
        <v>0</v>
      </c>
      <c r="AJ41" s="292">
        <f t="shared" si="10"/>
        <v>0</v>
      </c>
      <c r="AK41" s="292">
        <f t="shared" si="11"/>
        <v>0</v>
      </c>
      <c r="AL41" s="292">
        <f t="shared" si="12"/>
        <v>0</v>
      </c>
      <c r="AM41" s="292">
        <f t="shared" si="13"/>
        <v>0</v>
      </c>
      <c r="AN41" s="308">
        <v>1</v>
      </c>
      <c r="AO41" s="442">
        <v>12</v>
      </c>
      <c r="AP41" s="558"/>
      <c r="AQ41" s="442"/>
      <c r="AR41" s="160"/>
      <c r="AS41" s="301">
        <v>12</v>
      </c>
      <c r="AT41" s="160"/>
      <c r="AU41" s="301"/>
      <c r="AV41" s="160"/>
      <c r="AW41" s="301"/>
      <c r="AX41" s="160"/>
      <c r="AY41" s="301"/>
      <c r="BA41" s="12">
        <f t="shared" si="57"/>
        <v>0</v>
      </c>
      <c r="BB41" s="12">
        <f t="shared" si="58"/>
        <v>0</v>
      </c>
      <c r="BC41" s="12">
        <f t="shared" si="16"/>
        <v>0</v>
      </c>
      <c r="BD41" s="12">
        <f t="shared" si="17"/>
        <v>0</v>
      </c>
      <c r="BE41" s="12">
        <f t="shared" si="18"/>
        <v>0</v>
      </c>
      <c r="BF41" s="12">
        <f t="shared" si="19"/>
        <v>0</v>
      </c>
      <c r="BG41" s="12">
        <f t="shared" si="20"/>
        <v>0</v>
      </c>
      <c r="BH41" s="12">
        <f t="shared" si="21"/>
        <v>0</v>
      </c>
      <c r="BI41" s="12"/>
      <c r="BJ41" s="126">
        <f t="shared" si="22"/>
        <v>0</v>
      </c>
      <c r="BK41" s="126">
        <f t="shared" si="43"/>
        <v>0</v>
      </c>
      <c r="BL41" s="12"/>
      <c r="BM41" s="12">
        <f t="shared" si="24"/>
        <v>0</v>
      </c>
      <c r="BN41" s="12">
        <f t="shared" si="25"/>
        <v>0</v>
      </c>
      <c r="BO41" s="12">
        <f t="shared" si="26"/>
        <v>0</v>
      </c>
      <c r="BP41" s="12">
        <f t="shared" si="27"/>
        <v>0</v>
      </c>
      <c r="BQ41" s="12">
        <f t="shared" si="28"/>
        <v>0</v>
      </c>
      <c r="BR41" s="12">
        <f t="shared" si="29"/>
        <v>0</v>
      </c>
      <c r="BS41" s="12">
        <f t="shared" si="30"/>
        <v>0</v>
      </c>
      <c r="BT41" s="12">
        <f t="shared" si="31"/>
        <v>0</v>
      </c>
      <c r="BU41" s="12">
        <f t="shared" si="32"/>
        <v>0</v>
      </c>
      <c r="BV41" s="12">
        <f t="shared" si="33"/>
        <v>0</v>
      </c>
      <c r="BW41" s="12">
        <f t="shared" si="34"/>
        <v>0</v>
      </c>
      <c r="BX41" s="12">
        <f t="shared" si="35"/>
        <v>0</v>
      </c>
      <c r="BY41" s="12">
        <f t="shared" si="36"/>
        <v>0</v>
      </c>
      <c r="BZ41" s="12">
        <f t="shared" si="37"/>
        <v>0</v>
      </c>
      <c r="CA41" s="12">
        <f t="shared" si="38"/>
        <v>0</v>
      </c>
      <c r="CB41" s="12">
        <f t="shared" si="39"/>
        <v>0</v>
      </c>
      <c r="CC41" s="12"/>
    </row>
    <row r="42" spans="1:81" s="557" customFormat="1" ht="57" customHeight="1">
      <c r="A42" s="12"/>
      <c r="B42" s="299" t="s">
        <v>9</v>
      </c>
      <c r="C42" s="12"/>
      <c r="D42" s="389" t="s">
        <v>394</v>
      </c>
      <c r="E42" s="307"/>
      <c r="F42" s="390" t="s">
        <v>330</v>
      </c>
      <c r="G42" s="308" t="s">
        <v>166</v>
      </c>
      <c r="H42" s="308">
        <v>12</v>
      </c>
      <c r="I42" s="390" t="s">
        <v>375</v>
      </c>
      <c r="J42" s="392">
        <v>67</v>
      </c>
      <c r="K42" s="152"/>
      <c r="L42" s="311"/>
      <c r="M42" s="153"/>
      <c r="N42" s="312"/>
      <c r="O42" s="555"/>
      <c r="P42" s="313"/>
      <c r="Q42" s="179"/>
      <c r="R42" s="180"/>
      <c r="S42" s="179"/>
      <c r="T42" s="179"/>
      <c r="U42" s="309">
        <f t="shared" si="59"/>
        <v>0</v>
      </c>
      <c r="V42" s="310" t="str">
        <f t="shared" si="41"/>
        <v>No</v>
      </c>
      <c r="W42" s="205" t="str">
        <f t="shared" si="3"/>
        <v>Yes</v>
      </c>
      <c r="Y42" s="204">
        <v>1</v>
      </c>
      <c r="Z42" s="205">
        <f t="shared" si="60"/>
        <v>0</v>
      </c>
      <c r="AB42" s="492">
        <v>1.1000000000000001</v>
      </c>
      <c r="AC42" s="294">
        <f t="shared" si="61"/>
        <v>0</v>
      </c>
      <c r="AD42" s="292">
        <f t="shared" si="62"/>
        <v>0</v>
      </c>
      <c r="AE42" s="292">
        <f t="shared" si="5"/>
        <v>0</v>
      </c>
      <c r="AF42" s="292">
        <f t="shared" si="6"/>
        <v>0</v>
      </c>
      <c r="AG42" s="292">
        <f t="shared" si="7"/>
        <v>0</v>
      </c>
      <c r="AH42" s="292">
        <f t="shared" si="8"/>
        <v>0</v>
      </c>
      <c r="AI42" s="292">
        <f t="shared" si="9"/>
        <v>0</v>
      </c>
      <c r="AJ42" s="292">
        <f t="shared" si="10"/>
        <v>0</v>
      </c>
      <c r="AK42" s="292">
        <f t="shared" si="11"/>
        <v>0</v>
      </c>
      <c r="AL42" s="292">
        <f t="shared" si="12"/>
        <v>0</v>
      </c>
      <c r="AM42" s="292">
        <f t="shared" si="13"/>
        <v>0</v>
      </c>
      <c r="AN42" s="129">
        <v>1</v>
      </c>
      <c r="AO42" s="442">
        <v>12</v>
      </c>
      <c r="AP42" s="558"/>
      <c r="AQ42" s="442"/>
      <c r="AR42" s="160">
        <v>4</v>
      </c>
      <c r="AS42" s="301">
        <v>4</v>
      </c>
      <c r="AT42" s="160">
        <v>4</v>
      </c>
      <c r="AU42" s="301"/>
      <c r="AV42" s="160"/>
      <c r="AW42" s="301"/>
      <c r="AX42" s="160"/>
      <c r="AY42" s="301"/>
      <c r="BA42" s="12">
        <f t="shared" si="57"/>
        <v>0</v>
      </c>
      <c r="BB42" s="12">
        <f t="shared" si="58"/>
        <v>0</v>
      </c>
      <c r="BC42" s="12">
        <f t="shared" si="16"/>
        <v>0</v>
      </c>
      <c r="BD42" s="12">
        <f t="shared" si="17"/>
        <v>0</v>
      </c>
      <c r="BE42" s="12">
        <f t="shared" si="18"/>
        <v>0</v>
      </c>
      <c r="BF42" s="12">
        <f t="shared" si="19"/>
        <v>0</v>
      </c>
      <c r="BG42" s="12">
        <f t="shared" si="20"/>
        <v>0</v>
      </c>
      <c r="BH42" s="12">
        <f t="shared" si="21"/>
        <v>0</v>
      </c>
      <c r="BI42" s="12"/>
      <c r="BJ42" s="126">
        <f t="shared" si="22"/>
        <v>0</v>
      </c>
      <c r="BK42" s="126">
        <f t="shared" si="43"/>
        <v>0</v>
      </c>
      <c r="BL42" s="12"/>
      <c r="BM42" s="12">
        <f t="shared" si="24"/>
        <v>0</v>
      </c>
      <c r="BN42" s="12">
        <f t="shared" si="25"/>
        <v>0</v>
      </c>
      <c r="BO42" s="12">
        <f t="shared" si="26"/>
        <v>0</v>
      </c>
      <c r="BP42" s="12">
        <f t="shared" si="27"/>
        <v>0</v>
      </c>
      <c r="BQ42" s="12">
        <f t="shared" si="28"/>
        <v>0</v>
      </c>
      <c r="BR42" s="12">
        <f t="shared" si="29"/>
        <v>0</v>
      </c>
      <c r="BS42" s="12">
        <f t="shared" si="30"/>
        <v>0</v>
      </c>
      <c r="BT42" s="12">
        <f t="shared" si="31"/>
        <v>0</v>
      </c>
      <c r="BU42" s="12">
        <f t="shared" si="32"/>
        <v>0</v>
      </c>
      <c r="BV42" s="12">
        <f t="shared" si="33"/>
        <v>0</v>
      </c>
      <c r="BW42" s="12">
        <f t="shared" si="34"/>
        <v>0</v>
      </c>
      <c r="BX42" s="12">
        <f t="shared" si="35"/>
        <v>0</v>
      </c>
      <c r="BY42" s="12">
        <f t="shared" si="36"/>
        <v>0</v>
      </c>
      <c r="BZ42" s="12">
        <f t="shared" si="37"/>
        <v>0</v>
      </c>
      <c r="CA42" s="12">
        <f t="shared" si="38"/>
        <v>0</v>
      </c>
      <c r="CB42" s="12">
        <f t="shared" si="39"/>
        <v>0</v>
      </c>
      <c r="CC42" s="12"/>
    </row>
    <row r="43" spans="1:81" s="560" customFormat="1" ht="57" customHeight="1">
      <c r="A43" s="126"/>
      <c r="B43" s="299" t="s">
        <v>9</v>
      </c>
      <c r="C43" s="12"/>
      <c r="D43" s="229" t="s">
        <v>395</v>
      </c>
      <c r="E43" s="497"/>
      <c r="F43" s="241" t="s">
        <v>330</v>
      </c>
      <c r="G43" s="127" t="s">
        <v>165</v>
      </c>
      <c r="H43" s="127">
        <v>10</v>
      </c>
      <c r="I43" s="241" t="s">
        <v>375</v>
      </c>
      <c r="J43" s="391">
        <v>67</v>
      </c>
      <c r="K43" s="498"/>
      <c r="L43" s="499"/>
      <c r="M43" s="500"/>
      <c r="N43" s="501"/>
      <c r="O43" s="561"/>
      <c r="P43" s="349"/>
      <c r="Q43" s="434"/>
      <c r="R43" s="435"/>
      <c r="S43" s="434"/>
      <c r="T43" s="434"/>
      <c r="U43" s="305">
        <f t="shared" si="59"/>
        <v>0</v>
      </c>
      <c r="V43" s="126" t="str">
        <f t="shared" si="41"/>
        <v>No</v>
      </c>
      <c r="W43" s="502" t="str">
        <f t="shared" si="3"/>
        <v>Yes</v>
      </c>
      <c r="X43" s="557"/>
      <c r="Y43" s="204">
        <v>1</v>
      </c>
      <c r="Z43" s="205">
        <f t="shared" si="60"/>
        <v>0</v>
      </c>
      <c r="AB43" s="492">
        <v>1.5</v>
      </c>
      <c r="AC43" s="294">
        <f t="shared" si="61"/>
        <v>0</v>
      </c>
      <c r="AD43" s="292">
        <f t="shared" si="62"/>
        <v>0</v>
      </c>
      <c r="AE43" s="292">
        <f t="shared" si="5"/>
        <v>0</v>
      </c>
      <c r="AF43" s="292">
        <f t="shared" si="6"/>
        <v>0</v>
      </c>
      <c r="AG43" s="292">
        <f t="shared" si="7"/>
        <v>0</v>
      </c>
      <c r="AH43" s="292">
        <f t="shared" si="8"/>
        <v>0</v>
      </c>
      <c r="AI43" s="292">
        <f t="shared" si="9"/>
        <v>0</v>
      </c>
      <c r="AJ43" s="292">
        <f t="shared" si="10"/>
        <v>0</v>
      </c>
      <c r="AK43" s="292">
        <f t="shared" si="11"/>
        <v>0</v>
      </c>
      <c r="AL43" s="292">
        <f t="shared" si="12"/>
        <v>0</v>
      </c>
      <c r="AM43" s="292">
        <f t="shared" si="13"/>
        <v>0</v>
      </c>
      <c r="AN43" s="308">
        <v>1</v>
      </c>
      <c r="AO43" s="442">
        <v>10</v>
      </c>
      <c r="AP43" s="558"/>
      <c r="AQ43" s="442"/>
      <c r="AR43" s="160"/>
      <c r="AS43" s="301">
        <v>4</v>
      </c>
      <c r="AT43" s="160">
        <v>6</v>
      </c>
      <c r="AU43" s="301"/>
      <c r="AV43" s="160"/>
      <c r="AW43" s="301"/>
      <c r="AX43" s="160"/>
      <c r="AY43" s="301"/>
      <c r="BA43" s="12">
        <f t="shared" si="57"/>
        <v>0</v>
      </c>
      <c r="BB43" s="12">
        <f t="shared" si="58"/>
        <v>0</v>
      </c>
      <c r="BC43" s="12">
        <f t="shared" si="16"/>
        <v>0</v>
      </c>
      <c r="BD43" s="12">
        <f t="shared" si="17"/>
        <v>0</v>
      </c>
      <c r="BE43" s="12">
        <f t="shared" si="18"/>
        <v>0</v>
      </c>
      <c r="BF43" s="12">
        <f t="shared" si="19"/>
        <v>0</v>
      </c>
      <c r="BG43" s="12">
        <f t="shared" si="20"/>
        <v>0</v>
      </c>
      <c r="BH43" s="12">
        <f t="shared" si="21"/>
        <v>0</v>
      </c>
      <c r="BI43" s="12"/>
      <c r="BJ43" s="126">
        <f t="shared" si="22"/>
        <v>0</v>
      </c>
      <c r="BK43" s="126">
        <f t="shared" si="43"/>
        <v>0</v>
      </c>
      <c r="BL43" s="12"/>
      <c r="BM43" s="12">
        <f t="shared" si="24"/>
        <v>0</v>
      </c>
      <c r="BN43" s="12">
        <f t="shared" si="25"/>
        <v>0</v>
      </c>
      <c r="BO43" s="12">
        <f t="shared" si="26"/>
        <v>0</v>
      </c>
      <c r="BP43" s="12">
        <f t="shared" si="27"/>
        <v>0</v>
      </c>
      <c r="BQ43" s="12">
        <f t="shared" si="28"/>
        <v>0</v>
      </c>
      <c r="BR43" s="12">
        <f t="shared" si="29"/>
        <v>0</v>
      </c>
      <c r="BS43" s="12">
        <f t="shared" si="30"/>
        <v>0</v>
      </c>
      <c r="BT43" s="12">
        <f t="shared" si="31"/>
        <v>0</v>
      </c>
      <c r="BU43" s="12">
        <f t="shared" si="32"/>
        <v>0</v>
      </c>
      <c r="BV43" s="12">
        <f t="shared" si="33"/>
        <v>0</v>
      </c>
      <c r="BW43" s="12">
        <f t="shared" si="34"/>
        <v>0</v>
      </c>
      <c r="BX43" s="12">
        <f t="shared" si="35"/>
        <v>0</v>
      </c>
      <c r="BY43" s="12">
        <f t="shared" si="36"/>
        <v>0</v>
      </c>
      <c r="BZ43" s="12">
        <f t="shared" si="37"/>
        <v>0</v>
      </c>
      <c r="CA43" s="12">
        <f t="shared" si="38"/>
        <v>0</v>
      </c>
      <c r="CB43" s="12">
        <f t="shared" si="39"/>
        <v>0</v>
      </c>
      <c r="CC43" s="12"/>
    </row>
    <row r="44" spans="1:81" s="557" customFormat="1" ht="57" customHeight="1">
      <c r="A44" s="12"/>
      <c r="B44" s="299" t="s">
        <v>9</v>
      </c>
      <c r="C44" s="12"/>
      <c r="D44" s="389" t="s">
        <v>396</v>
      </c>
      <c r="E44" s="307"/>
      <c r="F44" s="390" t="s">
        <v>330</v>
      </c>
      <c r="G44" s="308" t="s">
        <v>165</v>
      </c>
      <c r="H44" s="308">
        <v>10</v>
      </c>
      <c r="I44" s="390" t="s">
        <v>397</v>
      </c>
      <c r="J44" s="392">
        <v>67</v>
      </c>
      <c r="K44" s="152"/>
      <c r="L44" s="311"/>
      <c r="M44" s="153"/>
      <c r="N44" s="312"/>
      <c r="O44" s="555"/>
      <c r="P44" s="313"/>
      <c r="Q44" s="179"/>
      <c r="R44" s="180"/>
      <c r="S44" s="179"/>
      <c r="T44" s="179"/>
      <c r="U44" s="309">
        <f>SUM(K44:T44)*J44</f>
        <v>0</v>
      </c>
      <c r="V44" s="310" t="str">
        <f>IF(SUM(K44:T44)&gt;0,"Yes","No")</f>
        <v>No</v>
      </c>
      <c r="W44" s="205" t="str">
        <f t="shared" si="3"/>
        <v>Yes</v>
      </c>
      <c r="Y44" s="204">
        <v>1</v>
      </c>
      <c r="Z44" s="205">
        <f>Y44*SUM(K44:T44)</f>
        <v>0</v>
      </c>
      <c r="AB44" s="492">
        <v>1.4</v>
      </c>
      <c r="AC44" s="294">
        <f t="shared" si="61"/>
        <v>0</v>
      </c>
      <c r="AD44" s="292">
        <f t="shared" si="62"/>
        <v>0</v>
      </c>
      <c r="AE44" s="292">
        <f t="shared" si="5"/>
        <v>0</v>
      </c>
      <c r="AF44" s="292">
        <f t="shared" si="6"/>
        <v>0</v>
      </c>
      <c r="AG44" s="292">
        <f t="shared" si="7"/>
        <v>0</v>
      </c>
      <c r="AH44" s="292">
        <f t="shared" si="8"/>
        <v>0</v>
      </c>
      <c r="AI44" s="292">
        <f t="shared" si="9"/>
        <v>0</v>
      </c>
      <c r="AJ44" s="292">
        <f t="shared" si="10"/>
        <v>0</v>
      </c>
      <c r="AK44" s="292">
        <f t="shared" si="11"/>
        <v>0</v>
      </c>
      <c r="AL44" s="292">
        <f t="shared" si="12"/>
        <v>0</v>
      </c>
      <c r="AM44" s="292">
        <f t="shared" si="13"/>
        <v>0</v>
      </c>
      <c r="AN44" s="129">
        <v>1</v>
      </c>
      <c r="AO44" s="442">
        <v>10</v>
      </c>
      <c r="AP44" s="558"/>
      <c r="AQ44" s="442"/>
      <c r="AR44" s="160"/>
      <c r="AS44" s="301">
        <v>2</v>
      </c>
      <c r="AT44" s="160">
        <v>8</v>
      </c>
      <c r="AU44" s="301"/>
      <c r="AV44" s="160"/>
      <c r="AW44" s="301"/>
      <c r="AX44" s="160"/>
      <c r="AY44" s="301"/>
      <c r="BA44" s="12">
        <f t="shared" si="57"/>
        <v>0</v>
      </c>
      <c r="BB44" s="12">
        <f t="shared" si="58"/>
        <v>0</v>
      </c>
      <c r="BC44" s="12">
        <f t="shared" si="16"/>
        <v>0</v>
      </c>
      <c r="BD44" s="12">
        <f t="shared" si="17"/>
        <v>0</v>
      </c>
      <c r="BE44" s="12">
        <f t="shared" si="18"/>
        <v>0</v>
      </c>
      <c r="BF44" s="12">
        <f t="shared" si="19"/>
        <v>0</v>
      </c>
      <c r="BG44" s="12">
        <f t="shared" si="20"/>
        <v>0</v>
      </c>
      <c r="BH44" s="12">
        <f t="shared" si="21"/>
        <v>0</v>
      </c>
      <c r="BI44" s="12"/>
      <c r="BJ44" s="126">
        <f t="shared" si="22"/>
        <v>0</v>
      </c>
      <c r="BK44" s="126">
        <f t="shared" si="43"/>
        <v>0</v>
      </c>
      <c r="BL44" s="12"/>
      <c r="BM44" s="12">
        <f t="shared" si="24"/>
        <v>0</v>
      </c>
      <c r="BN44" s="12">
        <f t="shared" si="25"/>
        <v>0</v>
      </c>
      <c r="BO44" s="12">
        <f t="shared" si="26"/>
        <v>0</v>
      </c>
      <c r="BP44" s="12">
        <f t="shared" si="27"/>
        <v>0</v>
      </c>
      <c r="BQ44" s="12">
        <f t="shared" si="28"/>
        <v>0</v>
      </c>
      <c r="BR44" s="12">
        <f t="shared" si="29"/>
        <v>0</v>
      </c>
      <c r="BS44" s="12">
        <f t="shared" si="30"/>
        <v>0</v>
      </c>
      <c r="BT44" s="12">
        <f t="shared" si="31"/>
        <v>0</v>
      </c>
      <c r="BU44" s="12">
        <f t="shared" si="32"/>
        <v>0</v>
      </c>
      <c r="BV44" s="12">
        <f t="shared" si="33"/>
        <v>0</v>
      </c>
      <c r="BW44" s="12">
        <f t="shared" si="34"/>
        <v>0</v>
      </c>
      <c r="BX44" s="12">
        <f t="shared" si="35"/>
        <v>0</v>
      </c>
      <c r="BY44" s="12">
        <f t="shared" si="36"/>
        <v>0</v>
      </c>
      <c r="BZ44" s="12">
        <f t="shared" si="37"/>
        <v>0</v>
      </c>
      <c r="CA44" s="12">
        <f t="shared" si="38"/>
        <v>0</v>
      </c>
      <c r="CB44" s="12">
        <f t="shared" si="39"/>
        <v>0</v>
      </c>
      <c r="CC44" s="12"/>
    </row>
    <row r="45" spans="1:81" s="560" customFormat="1" ht="57" customHeight="1">
      <c r="A45" s="126"/>
      <c r="B45" s="314" t="s">
        <v>9</v>
      </c>
      <c r="C45" s="39"/>
      <c r="D45" s="430" t="s">
        <v>398</v>
      </c>
      <c r="E45" s="568"/>
      <c r="F45" s="569" t="s">
        <v>330</v>
      </c>
      <c r="G45" s="570" t="s">
        <v>165</v>
      </c>
      <c r="H45" s="570">
        <v>8</v>
      </c>
      <c r="I45" s="569" t="s">
        <v>375</v>
      </c>
      <c r="J45" s="571">
        <v>82</v>
      </c>
      <c r="K45" s="572"/>
      <c r="L45" s="573"/>
      <c r="M45" s="574"/>
      <c r="N45" s="575"/>
      <c r="O45" s="576"/>
      <c r="P45" s="544"/>
      <c r="Q45" s="543"/>
      <c r="R45" s="545"/>
      <c r="S45" s="543"/>
      <c r="T45" s="543"/>
      <c r="U45" s="577">
        <f t="shared" ref="U45" si="63">SUM(K45:T45)*J45</f>
        <v>0</v>
      </c>
      <c r="V45" s="351" t="str">
        <f t="shared" ref="V45" si="64">IF(SUM(K45:T45)&gt;0,"Yes","No")</f>
        <v>No</v>
      </c>
      <c r="W45" s="547" t="str">
        <f t="shared" si="3"/>
        <v>Yes</v>
      </c>
      <c r="X45" s="557"/>
      <c r="Y45" s="208">
        <v>1</v>
      </c>
      <c r="Z45" s="209">
        <f t="shared" ref="Z45" si="65">Y45*SUM(K45:T45)</f>
        <v>0</v>
      </c>
      <c r="AB45" s="493">
        <v>1.85</v>
      </c>
      <c r="AC45" s="294">
        <f t="shared" si="61"/>
        <v>0</v>
      </c>
      <c r="AD45" s="292">
        <f t="shared" si="62"/>
        <v>0</v>
      </c>
      <c r="AE45" s="292">
        <f t="shared" si="5"/>
        <v>0</v>
      </c>
      <c r="AF45" s="292">
        <f t="shared" si="6"/>
        <v>0</v>
      </c>
      <c r="AG45" s="292">
        <f t="shared" si="7"/>
        <v>0</v>
      </c>
      <c r="AH45" s="292">
        <f t="shared" si="8"/>
        <v>0</v>
      </c>
      <c r="AI45" s="292">
        <f t="shared" si="9"/>
        <v>0</v>
      </c>
      <c r="AJ45" s="292">
        <f t="shared" si="10"/>
        <v>0</v>
      </c>
      <c r="AK45" s="292">
        <f t="shared" si="11"/>
        <v>0</v>
      </c>
      <c r="AL45" s="292">
        <f t="shared" si="12"/>
        <v>0</v>
      </c>
      <c r="AM45" s="292">
        <f t="shared" si="13"/>
        <v>0</v>
      </c>
      <c r="AN45" s="315">
        <v>1</v>
      </c>
      <c r="AO45" s="443">
        <v>16</v>
      </c>
      <c r="AP45" s="567"/>
      <c r="AQ45" s="443"/>
      <c r="AR45" s="317"/>
      <c r="AS45" s="316"/>
      <c r="AT45" s="317">
        <v>2</v>
      </c>
      <c r="AU45" s="316">
        <v>6</v>
      </c>
      <c r="AV45" s="317"/>
      <c r="AW45" s="301"/>
      <c r="AX45" s="160"/>
      <c r="AY45" s="301"/>
      <c r="BA45" s="12">
        <f t="shared" si="57"/>
        <v>0</v>
      </c>
      <c r="BB45" s="12">
        <f t="shared" si="58"/>
        <v>0</v>
      </c>
      <c r="BC45" s="12">
        <f t="shared" si="16"/>
        <v>0</v>
      </c>
      <c r="BD45" s="12">
        <f t="shared" si="17"/>
        <v>0</v>
      </c>
      <c r="BE45" s="12">
        <f t="shared" si="18"/>
        <v>0</v>
      </c>
      <c r="BF45" s="12">
        <f t="shared" si="19"/>
        <v>0</v>
      </c>
      <c r="BG45" s="12">
        <f t="shared" si="20"/>
        <v>0</v>
      </c>
      <c r="BH45" s="12">
        <f t="shared" si="21"/>
        <v>0</v>
      </c>
      <c r="BI45" s="12"/>
      <c r="BJ45" s="126">
        <f t="shared" si="22"/>
        <v>0</v>
      </c>
      <c r="BK45" s="126">
        <f t="shared" si="43"/>
        <v>0</v>
      </c>
      <c r="BL45" s="12"/>
      <c r="BM45" s="12">
        <f t="shared" si="24"/>
        <v>0</v>
      </c>
      <c r="BN45" s="12">
        <f t="shared" si="25"/>
        <v>0</v>
      </c>
      <c r="BO45" s="12">
        <f t="shared" si="26"/>
        <v>0</v>
      </c>
      <c r="BP45" s="12">
        <f t="shared" si="27"/>
        <v>0</v>
      </c>
      <c r="BQ45" s="12">
        <f t="shared" si="28"/>
        <v>0</v>
      </c>
      <c r="BR45" s="12">
        <f t="shared" si="29"/>
        <v>0</v>
      </c>
      <c r="BS45" s="12">
        <f t="shared" si="30"/>
        <v>0</v>
      </c>
      <c r="BT45" s="12">
        <f t="shared" si="31"/>
        <v>0</v>
      </c>
      <c r="BU45" s="12">
        <f t="shared" si="32"/>
        <v>0</v>
      </c>
      <c r="BV45" s="12">
        <f t="shared" si="33"/>
        <v>0</v>
      </c>
      <c r="BW45" s="12">
        <f t="shared" si="34"/>
        <v>0</v>
      </c>
      <c r="BX45" s="12">
        <f t="shared" si="35"/>
        <v>0</v>
      </c>
      <c r="BY45" s="12">
        <f t="shared" si="36"/>
        <v>0</v>
      </c>
      <c r="BZ45" s="12">
        <f t="shared" si="37"/>
        <v>0</v>
      </c>
      <c r="CA45" s="12">
        <f t="shared" si="38"/>
        <v>0</v>
      </c>
      <c r="CB45" s="12">
        <f t="shared" si="39"/>
        <v>0</v>
      </c>
      <c r="CC45" s="12"/>
    </row>
    <row r="46" spans="1:81">
      <c r="BA46" s="12">
        <f t="shared" si="14"/>
        <v>0</v>
      </c>
      <c r="BB46" s="12">
        <f t="shared" si="15"/>
        <v>0</v>
      </c>
      <c r="BC46" s="12">
        <f t="shared" si="16"/>
        <v>0</v>
      </c>
      <c r="BD46" s="12">
        <f t="shared" si="17"/>
        <v>0</v>
      </c>
      <c r="BE46" s="12">
        <f t="shared" si="18"/>
        <v>0</v>
      </c>
      <c r="BF46" s="12">
        <f t="shared" si="19"/>
        <v>0</v>
      </c>
      <c r="BG46" s="12">
        <f t="shared" si="20"/>
        <v>0</v>
      </c>
      <c r="BH46" s="12">
        <f t="shared" si="21"/>
        <v>0</v>
      </c>
      <c r="BI46" s="12"/>
      <c r="BJ46" s="126">
        <f t="shared" si="22"/>
        <v>0</v>
      </c>
      <c r="BK46" s="126">
        <f t="shared" si="23"/>
        <v>0</v>
      </c>
      <c r="BL46" s="12"/>
      <c r="BM46" s="12">
        <f t="shared" si="24"/>
        <v>0</v>
      </c>
      <c r="BN46" s="12">
        <f t="shared" si="25"/>
        <v>0</v>
      </c>
      <c r="BO46" s="12">
        <f t="shared" si="26"/>
        <v>0</v>
      </c>
      <c r="BP46" s="12">
        <f t="shared" si="27"/>
        <v>0</v>
      </c>
      <c r="BQ46" s="12">
        <f t="shared" si="28"/>
        <v>0</v>
      </c>
      <c r="BR46" s="12">
        <f t="shared" si="29"/>
        <v>0</v>
      </c>
      <c r="BS46" s="12">
        <f t="shared" si="30"/>
        <v>0</v>
      </c>
      <c r="BT46" s="12">
        <f t="shared" si="31"/>
        <v>0</v>
      </c>
      <c r="BU46" s="12">
        <f t="shared" si="32"/>
        <v>0</v>
      </c>
      <c r="BV46" s="12">
        <f t="shared" si="33"/>
        <v>0</v>
      </c>
      <c r="BW46" s="12">
        <f t="shared" si="34"/>
        <v>0</v>
      </c>
      <c r="BX46" s="12">
        <f t="shared" si="35"/>
        <v>0</v>
      </c>
      <c r="BY46" s="12">
        <f t="shared" si="36"/>
        <v>0</v>
      </c>
      <c r="BZ46" s="12">
        <f t="shared" si="37"/>
        <v>0</v>
      </c>
      <c r="CA46" s="12">
        <f t="shared" si="38"/>
        <v>0</v>
      </c>
      <c r="CB46" s="12">
        <f t="shared" si="39"/>
        <v>0</v>
      </c>
      <c r="CC46" s="12"/>
    </row>
    <row r="47" spans="1:81">
      <c r="BA47" s="12">
        <f t="shared" si="14"/>
        <v>0</v>
      </c>
      <c r="BB47" s="12">
        <f t="shared" si="15"/>
        <v>0</v>
      </c>
      <c r="BC47" s="12">
        <f t="shared" si="16"/>
        <v>0</v>
      </c>
      <c r="BD47" s="12">
        <f t="shared" si="17"/>
        <v>0</v>
      </c>
      <c r="BE47" s="12">
        <f t="shared" si="18"/>
        <v>0</v>
      </c>
      <c r="BF47" s="12">
        <f t="shared" si="19"/>
        <v>0</v>
      </c>
      <c r="BG47" s="12">
        <f t="shared" si="20"/>
        <v>0</v>
      </c>
      <c r="BH47" s="12">
        <f t="shared" si="21"/>
        <v>0</v>
      </c>
      <c r="BI47" s="12"/>
      <c r="BJ47" s="126">
        <f t="shared" si="22"/>
        <v>0</v>
      </c>
      <c r="BK47" s="126">
        <f t="shared" si="23"/>
        <v>0</v>
      </c>
      <c r="BL47" s="12"/>
      <c r="BM47" s="12">
        <f t="shared" si="24"/>
        <v>0</v>
      </c>
      <c r="BN47" s="12">
        <f t="shared" si="25"/>
        <v>0</v>
      </c>
      <c r="BO47" s="12">
        <f t="shared" si="26"/>
        <v>0</v>
      </c>
      <c r="BP47" s="12">
        <f t="shared" si="27"/>
        <v>0</v>
      </c>
      <c r="BQ47" s="12">
        <f t="shared" si="28"/>
        <v>0</v>
      </c>
      <c r="BR47" s="12">
        <f t="shared" si="29"/>
        <v>0</v>
      </c>
      <c r="BS47" s="12">
        <f t="shared" si="30"/>
        <v>0</v>
      </c>
      <c r="BT47" s="12">
        <f t="shared" si="31"/>
        <v>0</v>
      </c>
      <c r="BU47" s="12">
        <f t="shared" si="32"/>
        <v>0</v>
      </c>
      <c r="BV47" s="12">
        <f t="shared" si="33"/>
        <v>0</v>
      </c>
      <c r="BW47" s="12">
        <f t="shared" si="34"/>
        <v>0</v>
      </c>
      <c r="BX47" s="12">
        <f t="shared" si="35"/>
        <v>0</v>
      </c>
      <c r="BY47" s="12">
        <f t="shared" si="36"/>
        <v>0</v>
      </c>
      <c r="BZ47" s="12">
        <f t="shared" si="37"/>
        <v>0</v>
      </c>
      <c r="CA47" s="12">
        <f t="shared" si="38"/>
        <v>0</v>
      </c>
      <c r="CB47" s="12">
        <f t="shared" si="39"/>
        <v>0</v>
      </c>
      <c r="CC47" s="12"/>
    </row>
    <row r="48" spans="1:81">
      <c r="BA48" s="12">
        <f t="shared" si="14"/>
        <v>0</v>
      </c>
      <c r="BB48" s="12">
        <f t="shared" si="15"/>
        <v>0</v>
      </c>
      <c r="BC48" s="12">
        <f t="shared" si="16"/>
        <v>0</v>
      </c>
      <c r="BD48" s="12">
        <f t="shared" si="17"/>
        <v>0</v>
      </c>
      <c r="BE48" s="12">
        <f t="shared" si="18"/>
        <v>0</v>
      </c>
      <c r="BF48" s="12">
        <f t="shared" si="19"/>
        <v>0</v>
      </c>
      <c r="BG48" s="12">
        <f t="shared" si="20"/>
        <v>0</v>
      </c>
      <c r="BH48" s="12">
        <f t="shared" si="21"/>
        <v>0</v>
      </c>
      <c r="BI48" s="12"/>
      <c r="BJ48" s="126">
        <f t="shared" si="22"/>
        <v>0</v>
      </c>
      <c r="BK48" s="126">
        <f t="shared" si="23"/>
        <v>0</v>
      </c>
      <c r="BL48" s="12"/>
      <c r="BM48" s="12">
        <f t="shared" si="24"/>
        <v>0</v>
      </c>
      <c r="BN48" s="12">
        <f t="shared" si="25"/>
        <v>0</v>
      </c>
      <c r="BO48" s="12">
        <f t="shared" si="26"/>
        <v>0</v>
      </c>
      <c r="BP48" s="12">
        <f t="shared" si="27"/>
        <v>0</v>
      </c>
      <c r="BQ48" s="12">
        <f t="shared" si="28"/>
        <v>0</v>
      </c>
      <c r="BR48" s="12">
        <f t="shared" si="29"/>
        <v>0</v>
      </c>
      <c r="BS48" s="12">
        <f t="shared" si="30"/>
        <v>0</v>
      </c>
      <c r="BT48" s="12">
        <f t="shared" si="31"/>
        <v>0</v>
      </c>
      <c r="BU48" s="12">
        <f t="shared" si="32"/>
        <v>0</v>
      </c>
      <c r="BV48" s="12">
        <f t="shared" si="33"/>
        <v>0</v>
      </c>
      <c r="BW48" s="12">
        <f t="shared" si="34"/>
        <v>0</v>
      </c>
      <c r="BX48" s="12">
        <f t="shared" si="35"/>
        <v>0</v>
      </c>
      <c r="BY48" s="12">
        <f t="shared" si="36"/>
        <v>0</v>
      </c>
      <c r="BZ48" s="12">
        <f t="shared" si="37"/>
        <v>0</v>
      </c>
      <c r="CA48" s="12">
        <f t="shared" si="38"/>
        <v>0</v>
      </c>
      <c r="CB48" s="12">
        <f t="shared" si="39"/>
        <v>0</v>
      </c>
      <c r="CC48" s="12"/>
    </row>
    <row r="49" spans="53:81">
      <c r="BA49" s="12">
        <f t="shared" si="14"/>
        <v>0</v>
      </c>
      <c r="BB49" s="12">
        <f t="shared" si="15"/>
        <v>0</v>
      </c>
      <c r="BC49" s="12">
        <f t="shared" si="16"/>
        <v>0</v>
      </c>
      <c r="BD49" s="12">
        <f t="shared" si="17"/>
        <v>0</v>
      </c>
      <c r="BE49" s="12">
        <f t="shared" si="18"/>
        <v>0</v>
      </c>
      <c r="BF49" s="12">
        <f t="shared" si="19"/>
        <v>0</v>
      </c>
      <c r="BG49" s="12">
        <f t="shared" si="20"/>
        <v>0</v>
      </c>
      <c r="BH49" s="12">
        <f t="shared" si="21"/>
        <v>0</v>
      </c>
      <c r="BI49" s="12"/>
      <c r="BJ49" s="126">
        <f t="shared" si="22"/>
        <v>0</v>
      </c>
      <c r="BK49" s="126">
        <f t="shared" si="23"/>
        <v>0</v>
      </c>
      <c r="BL49" s="12"/>
      <c r="BM49" s="12">
        <f t="shared" si="24"/>
        <v>0</v>
      </c>
      <c r="BN49" s="12">
        <f t="shared" si="25"/>
        <v>0</v>
      </c>
      <c r="BO49" s="12">
        <f t="shared" si="26"/>
        <v>0</v>
      </c>
      <c r="BP49" s="12">
        <f t="shared" si="27"/>
        <v>0</v>
      </c>
      <c r="BQ49" s="12">
        <f t="shared" si="28"/>
        <v>0</v>
      </c>
      <c r="BR49" s="12">
        <f t="shared" si="29"/>
        <v>0</v>
      </c>
      <c r="BS49" s="12">
        <f t="shared" si="30"/>
        <v>0</v>
      </c>
      <c r="BT49" s="12">
        <f t="shared" si="31"/>
        <v>0</v>
      </c>
      <c r="BU49" s="12">
        <f t="shared" si="32"/>
        <v>0</v>
      </c>
      <c r="BV49" s="12">
        <f t="shared" si="33"/>
        <v>0</v>
      </c>
      <c r="BW49" s="12">
        <f t="shared" si="34"/>
        <v>0</v>
      </c>
      <c r="BX49" s="12">
        <f t="shared" si="35"/>
        <v>0</v>
      </c>
      <c r="BY49" s="12">
        <f t="shared" si="36"/>
        <v>0</v>
      </c>
      <c r="BZ49" s="12">
        <f t="shared" si="37"/>
        <v>0</v>
      </c>
      <c r="CA49" s="12">
        <f t="shared" si="38"/>
        <v>0</v>
      </c>
      <c r="CB49" s="12">
        <f t="shared" si="39"/>
        <v>0</v>
      </c>
      <c r="CC49" s="12"/>
    </row>
    <row r="50" spans="53:81">
      <c r="BA50" s="12">
        <f t="shared" si="14"/>
        <v>0</v>
      </c>
      <c r="BB50" s="12">
        <f t="shared" si="15"/>
        <v>0</v>
      </c>
      <c r="BC50" s="12">
        <f t="shared" si="16"/>
        <v>0</v>
      </c>
      <c r="BD50" s="12">
        <f t="shared" si="17"/>
        <v>0</v>
      </c>
      <c r="BE50" s="12">
        <f t="shared" si="18"/>
        <v>0</v>
      </c>
      <c r="BF50" s="12">
        <f t="shared" si="19"/>
        <v>0</v>
      </c>
      <c r="BG50" s="12">
        <f t="shared" si="20"/>
        <v>0</v>
      </c>
      <c r="BH50" s="12">
        <f t="shared" si="21"/>
        <v>0</v>
      </c>
      <c r="BI50" s="12"/>
      <c r="BJ50" s="126">
        <f t="shared" si="22"/>
        <v>0</v>
      </c>
      <c r="BK50" s="126">
        <f t="shared" si="23"/>
        <v>0</v>
      </c>
      <c r="BL50" s="12"/>
      <c r="BM50" s="12">
        <f t="shared" si="24"/>
        <v>0</v>
      </c>
      <c r="BN50" s="12">
        <f t="shared" si="25"/>
        <v>0</v>
      </c>
      <c r="BO50" s="12">
        <f t="shared" si="26"/>
        <v>0</v>
      </c>
      <c r="BP50" s="12">
        <f t="shared" si="27"/>
        <v>0</v>
      </c>
      <c r="BQ50" s="12">
        <f t="shared" si="28"/>
        <v>0</v>
      </c>
      <c r="BR50" s="12">
        <f t="shared" si="29"/>
        <v>0</v>
      </c>
      <c r="BS50" s="12">
        <f t="shared" si="30"/>
        <v>0</v>
      </c>
      <c r="BT50" s="12">
        <f t="shared" si="31"/>
        <v>0</v>
      </c>
      <c r="BU50" s="12">
        <f t="shared" si="32"/>
        <v>0</v>
      </c>
      <c r="BV50" s="12">
        <f t="shared" si="33"/>
        <v>0</v>
      </c>
      <c r="BW50" s="12">
        <f t="shared" si="34"/>
        <v>0</v>
      </c>
      <c r="BX50" s="12">
        <f t="shared" si="35"/>
        <v>0</v>
      </c>
      <c r="BY50" s="12">
        <f t="shared" si="36"/>
        <v>0</v>
      </c>
      <c r="BZ50" s="12">
        <f t="shared" si="37"/>
        <v>0</v>
      </c>
      <c r="CA50" s="12">
        <f t="shared" si="38"/>
        <v>0</v>
      </c>
      <c r="CB50" s="12">
        <f t="shared" si="39"/>
        <v>0</v>
      </c>
      <c r="CC50" s="12"/>
    </row>
    <row r="51" spans="53:81">
      <c r="BA51" s="12">
        <f t="shared" si="14"/>
        <v>0</v>
      </c>
      <c r="BB51" s="12">
        <f t="shared" si="15"/>
        <v>0</v>
      </c>
      <c r="BC51" s="12">
        <f t="shared" si="16"/>
        <v>0</v>
      </c>
      <c r="BD51" s="12">
        <f t="shared" si="17"/>
        <v>0</v>
      </c>
      <c r="BE51" s="12">
        <f t="shared" si="18"/>
        <v>0</v>
      </c>
      <c r="BF51" s="12">
        <f t="shared" si="19"/>
        <v>0</v>
      </c>
      <c r="BG51" s="12">
        <f t="shared" si="20"/>
        <v>0</v>
      </c>
      <c r="BH51" s="12">
        <f t="shared" si="21"/>
        <v>0</v>
      </c>
      <c r="BI51" s="12"/>
      <c r="BJ51" s="126">
        <f t="shared" si="22"/>
        <v>0</v>
      </c>
      <c r="BK51" s="126">
        <f t="shared" si="23"/>
        <v>0</v>
      </c>
      <c r="BL51" s="12"/>
      <c r="BM51" s="12">
        <f t="shared" si="24"/>
        <v>0</v>
      </c>
      <c r="BN51" s="12">
        <f t="shared" si="25"/>
        <v>0</v>
      </c>
      <c r="BO51" s="12">
        <f t="shared" si="26"/>
        <v>0</v>
      </c>
      <c r="BP51" s="12">
        <f t="shared" si="27"/>
        <v>0</v>
      </c>
      <c r="BQ51" s="12">
        <f t="shared" si="28"/>
        <v>0</v>
      </c>
      <c r="BR51" s="12">
        <f t="shared" si="29"/>
        <v>0</v>
      </c>
      <c r="BS51" s="12">
        <f t="shared" si="30"/>
        <v>0</v>
      </c>
      <c r="BT51" s="12">
        <f t="shared" si="31"/>
        <v>0</v>
      </c>
      <c r="BU51" s="12">
        <f t="shared" si="32"/>
        <v>0</v>
      </c>
      <c r="BV51" s="12">
        <f t="shared" si="33"/>
        <v>0</v>
      </c>
      <c r="BW51" s="12">
        <f t="shared" si="34"/>
        <v>0</v>
      </c>
      <c r="BX51" s="12">
        <f t="shared" si="35"/>
        <v>0</v>
      </c>
      <c r="BY51" s="12">
        <f t="shared" si="36"/>
        <v>0</v>
      </c>
      <c r="BZ51" s="12">
        <f t="shared" si="37"/>
        <v>0</v>
      </c>
      <c r="CA51" s="12">
        <f t="shared" si="38"/>
        <v>0</v>
      </c>
      <c r="CB51" s="12">
        <f t="shared" si="39"/>
        <v>0</v>
      </c>
      <c r="CC51" s="12"/>
    </row>
    <row r="52" spans="53:81">
      <c r="BA52" s="12">
        <f t="shared" si="14"/>
        <v>0</v>
      </c>
      <c r="BB52" s="12">
        <f t="shared" si="15"/>
        <v>0</v>
      </c>
      <c r="BC52" s="12">
        <f t="shared" si="16"/>
        <v>0</v>
      </c>
      <c r="BD52" s="12">
        <f t="shared" si="17"/>
        <v>0</v>
      </c>
      <c r="BE52" s="12">
        <f t="shared" si="18"/>
        <v>0</v>
      </c>
      <c r="BF52" s="12">
        <f t="shared" si="19"/>
        <v>0</v>
      </c>
      <c r="BG52" s="12">
        <f t="shared" si="20"/>
        <v>0</v>
      </c>
      <c r="BH52" s="12">
        <f t="shared" si="21"/>
        <v>0</v>
      </c>
      <c r="BI52" s="12"/>
      <c r="BJ52" s="126">
        <f t="shared" si="22"/>
        <v>0</v>
      </c>
      <c r="BK52" s="126">
        <f t="shared" si="23"/>
        <v>0</v>
      </c>
      <c r="BL52" s="12"/>
      <c r="BM52" s="12">
        <f t="shared" si="24"/>
        <v>0</v>
      </c>
      <c r="BN52" s="12">
        <f t="shared" si="25"/>
        <v>0</v>
      </c>
      <c r="BO52" s="12">
        <f t="shared" si="26"/>
        <v>0</v>
      </c>
      <c r="BP52" s="12">
        <f t="shared" si="27"/>
        <v>0</v>
      </c>
      <c r="BQ52" s="12">
        <f t="shared" si="28"/>
        <v>0</v>
      </c>
      <c r="BR52" s="12">
        <f t="shared" si="29"/>
        <v>0</v>
      </c>
      <c r="BS52" s="12">
        <f t="shared" si="30"/>
        <v>0</v>
      </c>
      <c r="BT52" s="12">
        <f t="shared" si="31"/>
        <v>0</v>
      </c>
      <c r="BU52" s="12">
        <f t="shared" si="32"/>
        <v>0</v>
      </c>
      <c r="BV52" s="12">
        <f t="shared" si="33"/>
        <v>0</v>
      </c>
      <c r="BW52" s="12">
        <f t="shared" si="34"/>
        <v>0</v>
      </c>
      <c r="BX52" s="12">
        <f t="shared" si="35"/>
        <v>0</v>
      </c>
      <c r="BY52" s="12">
        <f t="shared" si="36"/>
        <v>0</v>
      </c>
      <c r="BZ52" s="12">
        <f t="shared" si="37"/>
        <v>0</v>
      </c>
      <c r="CA52" s="12">
        <f t="shared" si="38"/>
        <v>0</v>
      </c>
      <c r="CB52" s="12">
        <f t="shared" si="39"/>
        <v>0</v>
      </c>
      <c r="CC52" s="126"/>
    </row>
    <row r="53" spans="53:81">
      <c r="BA53" s="12">
        <f t="shared" ref="BA53:BA69" si="66">IF(G53="XS",IF(SUM(K53:T53)&gt;0,SUM(K53:T53),0),0)*H53</f>
        <v>0</v>
      </c>
      <c r="BB53" s="12">
        <f t="shared" ref="BB53:BB69" si="67">IF(G53="S",IF(SUM(K53:T53)&gt;0,SUM(K53:T53),0),0)*H53</f>
        <v>0</v>
      </c>
      <c r="BC53" s="12">
        <f t="shared" ref="BC53:BC69" si="68">IF(G53="M",IF(SUM(K53:T53)&gt;0,SUM(K53:T53),0),0)*H53</f>
        <v>0</v>
      </c>
      <c r="BD53" s="12">
        <f t="shared" ref="BD53:BD69" si="69">IF(G53="L",IF(SUM(K53:T53)&gt;0,SUM(K53:T53),0),0)*H53</f>
        <v>0</v>
      </c>
      <c r="BE53" s="12">
        <f t="shared" ref="BE53:BE69" si="70">IF(G53="XL",IF(SUM(K53:T53)&gt;0,SUM(K53:T53),0),0)*H53</f>
        <v>0</v>
      </c>
      <c r="BF53" s="12">
        <f t="shared" ref="BF53:BF69" si="71">IF(G53="2XL",IF(SUM(K53:T53)&gt;0,SUM(K53:T53),0),0)*H53</f>
        <v>0</v>
      </c>
      <c r="BG53" s="12">
        <f t="shared" ref="BG53:BG69" si="72">IF(G53="3XL",IF(SUM(K53:T53)&gt;0,SUM(K53:T53),0),0)*H53</f>
        <v>0</v>
      </c>
      <c r="BH53" s="12">
        <f t="shared" ref="BH53:BH69" si="73">IF(G53="various",IF(SUM(K53:T53)&gt;0,SUM(K53:T53),0),0)*H53</f>
        <v>0</v>
      </c>
      <c r="BI53" s="12"/>
      <c r="BJ53" s="126">
        <f t="shared" ref="BJ53:BJ69" si="74">IF(E53="",IF(SUM(K53:T53)&gt;0,SUM(K53:T53),0),0)*H53</f>
        <v>0</v>
      </c>
      <c r="BK53" s="126">
        <f t="shared" ref="BK53:BK69" si="75">IF(E53="Dual tex.",IF(SUM(K53:T53)&gt;0,SUM(K53:T53),0),0)*H53</f>
        <v>0</v>
      </c>
      <c r="BL53" s="12"/>
      <c r="BM53" s="12">
        <f t="shared" si="24"/>
        <v>0</v>
      </c>
      <c r="BN53" s="12">
        <f t="shared" si="25"/>
        <v>0</v>
      </c>
      <c r="BO53" s="12">
        <f t="shared" si="26"/>
        <v>0</v>
      </c>
      <c r="BP53" s="12">
        <f t="shared" si="27"/>
        <v>0</v>
      </c>
      <c r="BQ53" s="12">
        <f t="shared" si="28"/>
        <v>0</v>
      </c>
      <c r="BR53" s="12">
        <f t="shared" si="29"/>
        <v>0</v>
      </c>
      <c r="BS53" s="12">
        <f t="shared" si="30"/>
        <v>0</v>
      </c>
      <c r="BT53" s="12">
        <f t="shared" si="31"/>
        <v>0</v>
      </c>
      <c r="BU53" s="12">
        <f t="shared" si="32"/>
        <v>0</v>
      </c>
      <c r="BV53" s="12">
        <f t="shared" si="33"/>
        <v>0</v>
      </c>
      <c r="BW53" s="12">
        <f t="shared" si="34"/>
        <v>0</v>
      </c>
      <c r="BX53" s="12">
        <f t="shared" si="35"/>
        <v>0</v>
      </c>
      <c r="BY53" s="12">
        <f t="shared" si="36"/>
        <v>0</v>
      </c>
      <c r="BZ53" s="12">
        <f t="shared" si="37"/>
        <v>0</v>
      </c>
      <c r="CA53" s="12">
        <f t="shared" si="38"/>
        <v>0</v>
      </c>
      <c r="CB53" s="12">
        <f t="shared" si="39"/>
        <v>0</v>
      </c>
      <c r="CC53" s="126"/>
    </row>
    <row r="54" spans="53:81">
      <c r="BA54" s="12">
        <f t="shared" si="66"/>
        <v>0</v>
      </c>
      <c r="BB54" s="12">
        <f t="shared" si="67"/>
        <v>0</v>
      </c>
      <c r="BC54" s="12">
        <f t="shared" si="68"/>
        <v>0</v>
      </c>
      <c r="BD54" s="12">
        <f t="shared" si="69"/>
        <v>0</v>
      </c>
      <c r="BE54" s="12">
        <f t="shared" si="70"/>
        <v>0</v>
      </c>
      <c r="BF54" s="12">
        <f t="shared" si="71"/>
        <v>0</v>
      </c>
      <c r="BG54" s="12">
        <f t="shared" si="72"/>
        <v>0</v>
      </c>
      <c r="BH54" s="12">
        <f t="shared" si="73"/>
        <v>0</v>
      </c>
      <c r="BI54" s="12"/>
      <c r="BJ54" s="126">
        <f t="shared" si="74"/>
        <v>0</v>
      </c>
      <c r="BK54" s="126">
        <f t="shared" si="75"/>
        <v>0</v>
      </c>
      <c r="BL54" s="12"/>
      <c r="BM54" s="12">
        <f t="shared" si="24"/>
        <v>0</v>
      </c>
      <c r="BN54" s="12">
        <f t="shared" si="25"/>
        <v>0</v>
      </c>
      <c r="BO54" s="12">
        <f t="shared" si="26"/>
        <v>0</v>
      </c>
      <c r="BP54" s="12">
        <f t="shared" si="27"/>
        <v>0</v>
      </c>
      <c r="BQ54" s="12">
        <f t="shared" si="28"/>
        <v>0</v>
      </c>
      <c r="BR54" s="12">
        <f t="shared" si="29"/>
        <v>0</v>
      </c>
      <c r="BS54" s="12">
        <f t="shared" si="30"/>
        <v>0</v>
      </c>
      <c r="BT54" s="12">
        <f t="shared" si="31"/>
        <v>0</v>
      </c>
      <c r="BU54" s="12">
        <f t="shared" si="32"/>
        <v>0</v>
      </c>
      <c r="BV54" s="12">
        <f t="shared" si="33"/>
        <v>0</v>
      </c>
      <c r="BW54" s="12">
        <f t="shared" si="34"/>
        <v>0</v>
      </c>
      <c r="BX54" s="12">
        <f t="shared" si="35"/>
        <v>0</v>
      </c>
      <c r="BY54" s="12">
        <f t="shared" si="36"/>
        <v>0</v>
      </c>
      <c r="BZ54" s="12">
        <f t="shared" si="37"/>
        <v>0</v>
      </c>
      <c r="CA54" s="12">
        <f t="shared" si="38"/>
        <v>0</v>
      </c>
      <c r="CB54" s="12">
        <f t="shared" si="39"/>
        <v>0</v>
      </c>
      <c r="CC54" s="12"/>
    </row>
    <row r="55" spans="53:81">
      <c r="BA55" s="12">
        <f t="shared" si="66"/>
        <v>0</v>
      </c>
      <c r="BB55" s="12">
        <f t="shared" si="67"/>
        <v>0</v>
      </c>
      <c r="BC55" s="12">
        <f t="shared" si="68"/>
        <v>0</v>
      </c>
      <c r="BD55" s="12">
        <f t="shared" si="69"/>
        <v>0</v>
      </c>
      <c r="BE55" s="12">
        <f t="shared" si="70"/>
        <v>0</v>
      </c>
      <c r="BF55" s="12">
        <f t="shared" si="71"/>
        <v>0</v>
      </c>
      <c r="BG55" s="12">
        <f t="shared" si="72"/>
        <v>0</v>
      </c>
      <c r="BH55" s="12">
        <f t="shared" si="73"/>
        <v>0</v>
      </c>
      <c r="BI55" s="12"/>
      <c r="BJ55" s="126">
        <f t="shared" si="74"/>
        <v>0</v>
      </c>
      <c r="BK55" s="126">
        <f t="shared" si="75"/>
        <v>0</v>
      </c>
      <c r="BL55" s="12"/>
      <c r="BM55" s="12">
        <f t="shared" si="24"/>
        <v>0</v>
      </c>
      <c r="BN55" s="12">
        <f t="shared" si="25"/>
        <v>0</v>
      </c>
      <c r="BO55" s="12">
        <f t="shared" si="26"/>
        <v>0</v>
      </c>
      <c r="BP55" s="12">
        <f t="shared" si="27"/>
        <v>0</v>
      </c>
      <c r="BQ55" s="12">
        <f t="shared" si="28"/>
        <v>0</v>
      </c>
      <c r="BR55" s="12">
        <f t="shared" si="29"/>
        <v>0</v>
      </c>
      <c r="BS55" s="12">
        <f t="shared" si="30"/>
        <v>0</v>
      </c>
      <c r="BT55" s="12">
        <f t="shared" si="31"/>
        <v>0</v>
      </c>
      <c r="BU55" s="12">
        <f t="shared" si="32"/>
        <v>0</v>
      </c>
      <c r="BV55" s="12">
        <f t="shared" si="33"/>
        <v>0</v>
      </c>
      <c r="BW55" s="12">
        <f t="shared" si="34"/>
        <v>0</v>
      </c>
      <c r="BX55" s="12">
        <f t="shared" si="35"/>
        <v>0</v>
      </c>
      <c r="BY55" s="12">
        <f t="shared" si="36"/>
        <v>0</v>
      </c>
      <c r="BZ55" s="12">
        <f t="shared" si="37"/>
        <v>0</v>
      </c>
      <c r="CA55" s="12">
        <f t="shared" si="38"/>
        <v>0</v>
      </c>
      <c r="CB55" s="12">
        <f t="shared" si="39"/>
        <v>0</v>
      </c>
      <c r="CC55" s="12"/>
    </row>
    <row r="56" spans="53:81">
      <c r="BA56" s="12">
        <f t="shared" si="66"/>
        <v>0</v>
      </c>
      <c r="BB56" s="12">
        <f t="shared" si="67"/>
        <v>0</v>
      </c>
      <c r="BC56" s="12">
        <f t="shared" si="68"/>
        <v>0</v>
      </c>
      <c r="BD56" s="12">
        <f t="shared" si="69"/>
        <v>0</v>
      </c>
      <c r="BE56" s="12">
        <f t="shared" si="70"/>
        <v>0</v>
      </c>
      <c r="BF56" s="12">
        <f t="shared" si="71"/>
        <v>0</v>
      </c>
      <c r="BG56" s="12">
        <f t="shared" si="72"/>
        <v>0</v>
      </c>
      <c r="BH56" s="12">
        <f t="shared" si="73"/>
        <v>0</v>
      </c>
      <c r="BI56" s="12"/>
      <c r="BJ56" s="126">
        <f t="shared" si="74"/>
        <v>0</v>
      </c>
      <c r="BK56" s="126">
        <f t="shared" si="75"/>
        <v>0</v>
      </c>
      <c r="BL56" s="12"/>
      <c r="BM56" s="12">
        <f t="shared" si="24"/>
        <v>0</v>
      </c>
      <c r="BN56" s="12">
        <f t="shared" si="25"/>
        <v>0</v>
      </c>
      <c r="BO56" s="12">
        <f t="shared" si="26"/>
        <v>0</v>
      </c>
      <c r="BP56" s="12">
        <f t="shared" si="27"/>
        <v>0</v>
      </c>
      <c r="BQ56" s="12">
        <f t="shared" si="28"/>
        <v>0</v>
      </c>
      <c r="BR56" s="12">
        <f t="shared" si="29"/>
        <v>0</v>
      </c>
      <c r="BS56" s="12">
        <f t="shared" si="30"/>
        <v>0</v>
      </c>
      <c r="BT56" s="12">
        <f t="shared" si="31"/>
        <v>0</v>
      </c>
      <c r="BU56" s="12">
        <f t="shared" si="32"/>
        <v>0</v>
      </c>
      <c r="BV56" s="12">
        <f t="shared" si="33"/>
        <v>0</v>
      </c>
      <c r="BW56" s="12">
        <f t="shared" si="34"/>
        <v>0</v>
      </c>
      <c r="BX56" s="12">
        <f t="shared" si="35"/>
        <v>0</v>
      </c>
      <c r="BY56" s="12">
        <f t="shared" si="36"/>
        <v>0</v>
      </c>
      <c r="BZ56" s="12">
        <f t="shared" si="37"/>
        <v>0</v>
      </c>
      <c r="CA56" s="12">
        <f t="shared" si="38"/>
        <v>0</v>
      </c>
      <c r="CB56" s="12">
        <f t="shared" si="39"/>
        <v>0</v>
      </c>
      <c r="CC56" s="126"/>
    </row>
    <row r="57" spans="53:81">
      <c r="BA57" s="12">
        <f t="shared" si="66"/>
        <v>0</v>
      </c>
      <c r="BB57" s="12">
        <f t="shared" si="67"/>
        <v>0</v>
      </c>
      <c r="BC57" s="12">
        <f t="shared" si="68"/>
        <v>0</v>
      </c>
      <c r="BD57" s="12">
        <f t="shared" si="69"/>
        <v>0</v>
      </c>
      <c r="BE57" s="12">
        <f t="shared" si="70"/>
        <v>0</v>
      </c>
      <c r="BF57" s="12">
        <f t="shared" si="71"/>
        <v>0</v>
      </c>
      <c r="BG57" s="12">
        <f t="shared" si="72"/>
        <v>0</v>
      </c>
      <c r="BH57" s="12">
        <f t="shared" si="73"/>
        <v>0</v>
      </c>
      <c r="BI57" s="12"/>
      <c r="BJ57" s="126">
        <f t="shared" si="74"/>
        <v>0</v>
      </c>
      <c r="BK57" s="126">
        <f t="shared" si="75"/>
        <v>0</v>
      </c>
      <c r="BL57" s="12"/>
      <c r="BM57" s="12">
        <f t="shared" si="24"/>
        <v>0</v>
      </c>
      <c r="BN57" s="12">
        <f t="shared" si="25"/>
        <v>0</v>
      </c>
      <c r="BO57" s="12">
        <f t="shared" si="26"/>
        <v>0</v>
      </c>
      <c r="BP57" s="12">
        <f t="shared" si="27"/>
        <v>0</v>
      </c>
      <c r="BQ57" s="12">
        <f t="shared" si="28"/>
        <v>0</v>
      </c>
      <c r="BR57" s="12">
        <f t="shared" si="29"/>
        <v>0</v>
      </c>
      <c r="BS57" s="12">
        <f t="shared" si="30"/>
        <v>0</v>
      </c>
      <c r="BT57" s="12">
        <f t="shared" si="31"/>
        <v>0</v>
      </c>
      <c r="BU57" s="12">
        <f t="shared" si="32"/>
        <v>0</v>
      </c>
      <c r="BV57" s="12">
        <f t="shared" si="33"/>
        <v>0</v>
      </c>
      <c r="BW57" s="12">
        <f t="shared" si="34"/>
        <v>0</v>
      </c>
      <c r="BX57" s="12">
        <f t="shared" si="35"/>
        <v>0</v>
      </c>
      <c r="BY57" s="12">
        <f t="shared" si="36"/>
        <v>0</v>
      </c>
      <c r="BZ57" s="12">
        <f t="shared" si="37"/>
        <v>0</v>
      </c>
      <c r="CA57" s="12">
        <f t="shared" si="38"/>
        <v>0</v>
      </c>
      <c r="CB57" s="12">
        <f t="shared" si="39"/>
        <v>0</v>
      </c>
      <c r="CC57" s="12"/>
    </row>
    <row r="58" spans="53:81">
      <c r="BA58" s="12">
        <f t="shared" si="66"/>
        <v>0</v>
      </c>
      <c r="BB58" s="12">
        <f t="shared" si="67"/>
        <v>0</v>
      </c>
      <c r="BC58" s="12">
        <f t="shared" si="68"/>
        <v>0</v>
      </c>
      <c r="BD58" s="12">
        <f t="shared" si="69"/>
        <v>0</v>
      </c>
      <c r="BE58" s="12">
        <f t="shared" si="70"/>
        <v>0</v>
      </c>
      <c r="BF58" s="12">
        <f t="shared" si="71"/>
        <v>0</v>
      </c>
      <c r="BG58" s="12">
        <f t="shared" si="72"/>
        <v>0</v>
      </c>
      <c r="BH58" s="12">
        <f t="shared" si="73"/>
        <v>0</v>
      </c>
      <c r="BI58" s="12"/>
      <c r="BJ58" s="126">
        <f t="shared" si="74"/>
        <v>0</v>
      </c>
      <c r="BK58" s="126">
        <f t="shared" si="75"/>
        <v>0</v>
      </c>
      <c r="BL58" s="12"/>
      <c r="BM58" s="12">
        <f t="shared" si="24"/>
        <v>0</v>
      </c>
      <c r="BN58" s="12">
        <f t="shared" si="25"/>
        <v>0</v>
      </c>
      <c r="BO58" s="12">
        <f t="shared" si="26"/>
        <v>0</v>
      </c>
      <c r="BP58" s="12">
        <f t="shared" si="27"/>
        <v>0</v>
      </c>
      <c r="BQ58" s="12">
        <f t="shared" si="28"/>
        <v>0</v>
      </c>
      <c r="BR58" s="12">
        <f t="shared" si="29"/>
        <v>0</v>
      </c>
      <c r="BS58" s="12">
        <f t="shared" si="30"/>
        <v>0</v>
      </c>
      <c r="BT58" s="12">
        <f t="shared" si="31"/>
        <v>0</v>
      </c>
      <c r="BU58" s="12">
        <f t="shared" si="32"/>
        <v>0</v>
      </c>
      <c r="BV58" s="12">
        <f t="shared" si="33"/>
        <v>0</v>
      </c>
      <c r="BW58" s="12">
        <f t="shared" si="34"/>
        <v>0</v>
      </c>
      <c r="BX58" s="12">
        <f t="shared" si="35"/>
        <v>0</v>
      </c>
      <c r="BY58" s="12">
        <f t="shared" si="36"/>
        <v>0</v>
      </c>
      <c r="BZ58" s="12">
        <f t="shared" si="37"/>
        <v>0</v>
      </c>
      <c r="CA58" s="12">
        <f t="shared" si="38"/>
        <v>0</v>
      </c>
      <c r="CB58" s="12">
        <f t="shared" si="39"/>
        <v>0</v>
      </c>
      <c r="CC58" s="12"/>
    </row>
    <row r="59" spans="53:81">
      <c r="BA59" s="12">
        <f t="shared" si="66"/>
        <v>0</v>
      </c>
      <c r="BB59" s="12">
        <f t="shared" si="67"/>
        <v>0</v>
      </c>
      <c r="BC59" s="12">
        <f t="shared" si="68"/>
        <v>0</v>
      </c>
      <c r="BD59" s="12">
        <f t="shared" si="69"/>
        <v>0</v>
      </c>
      <c r="BE59" s="12">
        <f t="shared" si="70"/>
        <v>0</v>
      </c>
      <c r="BF59" s="12">
        <f t="shared" si="71"/>
        <v>0</v>
      </c>
      <c r="BG59" s="12">
        <f t="shared" si="72"/>
        <v>0</v>
      </c>
      <c r="BH59" s="12">
        <f t="shared" si="73"/>
        <v>0</v>
      </c>
      <c r="BI59" s="12"/>
      <c r="BJ59" s="126">
        <f t="shared" si="74"/>
        <v>0</v>
      </c>
      <c r="BK59" s="126">
        <f t="shared" si="75"/>
        <v>0</v>
      </c>
      <c r="BL59" s="12"/>
      <c r="BM59" s="12">
        <f t="shared" si="24"/>
        <v>0</v>
      </c>
      <c r="BN59" s="12">
        <f t="shared" si="25"/>
        <v>0</v>
      </c>
      <c r="BO59" s="12">
        <f t="shared" si="26"/>
        <v>0</v>
      </c>
      <c r="BP59" s="12">
        <f t="shared" si="27"/>
        <v>0</v>
      </c>
      <c r="BQ59" s="12">
        <f t="shared" si="28"/>
        <v>0</v>
      </c>
      <c r="BR59" s="12">
        <f t="shared" si="29"/>
        <v>0</v>
      </c>
      <c r="BS59" s="12">
        <f t="shared" si="30"/>
        <v>0</v>
      </c>
      <c r="BT59" s="12">
        <f t="shared" si="31"/>
        <v>0</v>
      </c>
      <c r="BU59" s="12">
        <f t="shared" si="32"/>
        <v>0</v>
      </c>
      <c r="BV59" s="12">
        <f t="shared" si="33"/>
        <v>0</v>
      </c>
      <c r="BW59" s="12">
        <f t="shared" si="34"/>
        <v>0</v>
      </c>
      <c r="BX59" s="12">
        <f t="shared" si="35"/>
        <v>0</v>
      </c>
      <c r="BY59" s="12">
        <f t="shared" si="36"/>
        <v>0</v>
      </c>
      <c r="BZ59" s="12">
        <f t="shared" si="37"/>
        <v>0</v>
      </c>
      <c r="CA59" s="12">
        <f t="shared" si="38"/>
        <v>0</v>
      </c>
      <c r="CB59" s="12">
        <f t="shared" si="39"/>
        <v>0</v>
      </c>
      <c r="CC59" s="12"/>
    </row>
    <row r="60" spans="53:81">
      <c r="BA60" s="12">
        <f t="shared" si="66"/>
        <v>0</v>
      </c>
      <c r="BB60" s="12">
        <f t="shared" si="67"/>
        <v>0</v>
      </c>
      <c r="BC60" s="12">
        <f t="shared" si="68"/>
        <v>0</v>
      </c>
      <c r="BD60" s="12">
        <f t="shared" si="69"/>
        <v>0</v>
      </c>
      <c r="BE60" s="12">
        <f t="shared" si="70"/>
        <v>0</v>
      </c>
      <c r="BF60" s="12">
        <f t="shared" si="71"/>
        <v>0</v>
      </c>
      <c r="BG60" s="12">
        <f t="shared" si="72"/>
        <v>0</v>
      </c>
      <c r="BH60" s="12">
        <f t="shared" si="73"/>
        <v>0</v>
      </c>
      <c r="BI60" s="12"/>
      <c r="BJ60" s="126">
        <f t="shared" si="74"/>
        <v>0</v>
      </c>
      <c r="BK60" s="126">
        <f t="shared" si="75"/>
        <v>0</v>
      </c>
      <c r="BL60" s="12"/>
      <c r="BM60" s="12">
        <f t="shared" si="24"/>
        <v>0</v>
      </c>
      <c r="BN60" s="12">
        <f t="shared" si="25"/>
        <v>0</v>
      </c>
      <c r="BO60" s="12">
        <f t="shared" si="26"/>
        <v>0</v>
      </c>
      <c r="BP60" s="12">
        <f t="shared" si="27"/>
        <v>0</v>
      </c>
      <c r="BQ60" s="12">
        <f t="shared" si="28"/>
        <v>0</v>
      </c>
      <c r="BR60" s="12">
        <f t="shared" si="29"/>
        <v>0</v>
      </c>
      <c r="BS60" s="12">
        <f t="shared" si="30"/>
        <v>0</v>
      </c>
      <c r="BT60" s="12">
        <f t="shared" si="31"/>
        <v>0</v>
      </c>
      <c r="BU60" s="12">
        <f t="shared" si="32"/>
        <v>0</v>
      </c>
      <c r="BV60" s="12">
        <f t="shared" si="33"/>
        <v>0</v>
      </c>
      <c r="BW60" s="12">
        <f t="shared" si="34"/>
        <v>0</v>
      </c>
      <c r="BX60" s="12">
        <f t="shared" si="35"/>
        <v>0</v>
      </c>
      <c r="BY60" s="12">
        <f t="shared" si="36"/>
        <v>0</v>
      </c>
      <c r="BZ60" s="12">
        <f t="shared" si="37"/>
        <v>0</v>
      </c>
      <c r="CA60" s="12">
        <f t="shared" si="38"/>
        <v>0</v>
      </c>
      <c r="CB60" s="12">
        <f t="shared" si="39"/>
        <v>0</v>
      </c>
      <c r="CC60" s="12"/>
    </row>
    <row r="61" spans="53:81">
      <c r="BA61" s="12">
        <f t="shared" si="66"/>
        <v>0</v>
      </c>
      <c r="BB61" s="12">
        <f t="shared" si="67"/>
        <v>0</v>
      </c>
      <c r="BC61" s="12">
        <f t="shared" si="68"/>
        <v>0</v>
      </c>
      <c r="BD61" s="12">
        <f t="shared" si="69"/>
        <v>0</v>
      </c>
      <c r="BE61" s="12">
        <f t="shared" si="70"/>
        <v>0</v>
      </c>
      <c r="BF61" s="12">
        <f t="shared" si="71"/>
        <v>0</v>
      </c>
      <c r="BG61" s="12">
        <f t="shared" si="72"/>
        <v>0</v>
      </c>
      <c r="BH61" s="12">
        <f t="shared" si="73"/>
        <v>0</v>
      </c>
      <c r="BI61" s="12"/>
      <c r="BJ61" s="126">
        <f t="shared" si="74"/>
        <v>0</v>
      </c>
      <c r="BK61" s="126">
        <f t="shared" si="75"/>
        <v>0</v>
      </c>
      <c r="BL61" s="12"/>
      <c r="BM61" s="12">
        <f t="shared" si="24"/>
        <v>0</v>
      </c>
      <c r="BN61" s="12">
        <f t="shared" si="25"/>
        <v>0</v>
      </c>
      <c r="BO61" s="12">
        <f t="shared" si="26"/>
        <v>0</v>
      </c>
      <c r="BP61" s="12">
        <f t="shared" si="27"/>
        <v>0</v>
      </c>
      <c r="BQ61" s="12">
        <f t="shared" si="28"/>
        <v>0</v>
      </c>
      <c r="BR61" s="12">
        <f t="shared" si="29"/>
        <v>0</v>
      </c>
      <c r="BS61" s="12">
        <f t="shared" si="30"/>
        <v>0</v>
      </c>
      <c r="BT61" s="12">
        <f t="shared" si="31"/>
        <v>0</v>
      </c>
      <c r="BU61" s="12">
        <f t="shared" si="32"/>
        <v>0</v>
      </c>
      <c r="BV61" s="12">
        <f t="shared" si="33"/>
        <v>0</v>
      </c>
      <c r="BW61" s="12">
        <f t="shared" si="34"/>
        <v>0</v>
      </c>
      <c r="BX61" s="12">
        <f t="shared" si="35"/>
        <v>0</v>
      </c>
      <c r="BY61" s="12">
        <f t="shared" si="36"/>
        <v>0</v>
      </c>
      <c r="BZ61" s="12">
        <f t="shared" si="37"/>
        <v>0</v>
      </c>
      <c r="CA61" s="12">
        <f t="shared" si="38"/>
        <v>0</v>
      </c>
      <c r="CB61" s="12">
        <f t="shared" si="39"/>
        <v>0</v>
      </c>
      <c r="CC61" s="12"/>
    </row>
    <row r="62" spans="53:81">
      <c r="BA62" s="12">
        <f t="shared" si="66"/>
        <v>0</v>
      </c>
      <c r="BB62" s="12">
        <f t="shared" si="67"/>
        <v>0</v>
      </c>
      <c r="BC62" s="12">
        <f t="shared" si="68"/>
        <v>0</v>
      </c>
      <c r="BD62" s="12">
        <f t="shared" si="69"/>
        <v>0</v>
      </c>
      <c r="BE62" s="12">
        <f t="shared" si="70"/>
        <v>0</v>
      </c>
      <c r="BF62" s="12">
        <f t="shared" si="71"/>
        <v>0</v>
      </c>
      <c r="BG62" s="12">
        <f t="shared" si="72"/>
        <v>0</v>
      </c>
      <c r="BH62" s="12">
        <f t="shared" si="73"/>
        <v>0</v>
      </c>
      <c r="BI62" s="126"/>
      <c r="BJ62" s="126">
        <f t="shared" si="74"/>
        <v>0</v>
      </c>
      <c r="BK62" s="126">
        <f t="shared" si="75"/>
        <v>0</v>
      </c>
      <c r="BL62" s="126"/>
      <c r="BM62" s="12">
        <f t="shared" si="24"/>
        <v>0</v>
      </c>
      <c r="BN62" s="12">
        <f t="shared" si="25"/>
        <v>0</v>
      </c>
      <c r="BO62" s="12">
        <f t="shared" si="26"/>
        <v>0</v>
      </c>
      <c r="BP62" s="12">
        <f t="shared" si="27"/>
        <v>0</v>
      </c>
      <c r="BQ62" s="12">
        <f t="shared" si="28"/>
        <v>0</v>
      </c>
      <c r="BR62" s="12">
        <f t="shared" si="29"/>
        <v>0</v>
      </c>
      <c r="BS62" s="12">
        <f t="shared" si="30"/>
        <v>0</v>
      </c>
      <c r="BT62" s="12">
        <f t="shared" si="31"/>
        <v>0</v>
      </c>
      <c r="BU62" s="12">
        <f t="shared" si="32"/>
        <v>0</v>
      </c>
      <c r="BV62" s="12">
        <f t="shared" si="33"/>
        <v>0</v>
      </c>
      <c r="BW62" s="12">
        <f t="shared" si="34"/>
        <v>0</v>
      </c>
      <c r="BX62" s="12">
        <f t="shared" si="35"/>
        <v>0</v>
      </c>
      <c r="BY62" s="12">
        <f t="shared" si="36"/>
        <v>0</v>
      </c>
      <c r="BZ62" s="12">
        <f t="shared" si="37"/>
        <v>0</v>
      </c>
      <c r="CA62" s="12">
        <f t="shared" si="38"/>
        <v>0</v>
      </c>
      <c r="CB62" s="12">
        <f t="shared" si="39"/>
        <v>0</v>
      </c>
      <c r="CC62" s="126"/>
    </row>
    <row r="63" spans="53:81">
      <c r="BA63" s="12">
        <f t="shared" si="66"/>
        <v>0</v>
      </c>
      <c r="BB63" s="12">
        <f t="shared" si="67"/>
        <v>0</v>
      </c>
      <c r="BC63" s="12">
        <f t="shared" si="68"/>
        <v>0</v>
      </c>
      <c r="BD63" s="12">
        <f t="shared" si="69"/>
        <v>0</v>
      </c>
      <c r="BE63" s="12">
        <f t="shared" si="70"/>
        <v>0</v>
      </c>
      <c r="BF63" s="12">
        <f t="shared" si="71"/>
        <v>0</v>
      </c>
      <c r="BG63" s="12">
        <f t="shared" si="72"/>
        <v>0</v>
      </c>
      <c r="BH63" s="12">
        <f t="shared" si="73"/>
        <v>0</v>
      </c>
      <c r="BI63" s="126"/>
      <c r="BJ63" s="126">
        <f t="shared" si="74"/>
        <v>0</v>
      </c>
      <c r="BK63" s="126">
        <f t="shared" si="75"/>
        <v>0</v>
      </c>
      <c r="BL63" s="126"/>
      <c r="BM63" s="12">
        <f t="shared" si="24"/>
        <v>0</v>
      </c>
      <c r="BN63" s="12">
        <f t="shared" si="25"/>
        <v>0</v>
      </c>
      <c r="BO63" s="12">
        <f t="shared" si="26"/>
        <v>0</v>
      </c>
      <c r="BP63" s="12">
        <f t="shared" si="27"/>
        <v>0</v>
      </c>
      <c r="BQ63" s="12">
        <f t="shared" si="28"/>
        <v>0</v>
      </c>
      <c r="BR63" s="12">
        <f t="shared" si="29"/>
        <v>0</v>
      </c>
      <c r="BS63" s="12">
        <f t="shared" si="30"/>
        <v>0</v>
      </c>
      <c r="BT63" s="12">
        <f t="shared" si="31"/>
        <v>0</v>
      </c>
      <c r="BU63" s="12">
        <f t="shared" si="32"/>
        <v>0</v>
      </c>
      <c r="BV63" s="12">
        <f t="shared" si="33"/>
        <v>0</v>
      </c>
      <c r="BW63" s="12">
        <f t="shared" si="34"/>
        <v>0</v>
      </c>
      <c r="BX63" s="12">
        <f t="shared" si="35"/>
        <v>0</v>
      </c>
      <c r="BY63" s="12">
        <f t="shared" si="36"/>
        <v>0</v>
      </c>
      <c r="BZ63" s="12">
        <f t="shared" si="37"/>
        <v>0</v>
      </c>
      <c r="CA63" s="12">
        <f t="shared" si="38"/>
        <v>0</v>
      </c>
      <c r="CB63" s="12">
        <f t="shared" si="39"/>
        <v>0</v>
      </c>
      <c r="CC63" s="126"/>
    </row>
    <row r="64" spans="53:81">
      <c r="BA64" s="12">
        <f t="shared" si="66"/>
        <v>0</v>
      </c>
      <c r="BB64" s="12">
        <f t="shared" si="67"/>
        <v>0</v>
      </c>
      <c r="BC64" s="12">
        <f t="shared" si="68"/>
        <v>0</v>
      </c>
      <c r="BD64" s="12">
        <f t="shared" si="69"/>
        <v>0</v>
      </c>
      <c r="BE64" s="12">
        <f t="shared" si="70"/>
        <v>0</v>
      </c>
      <c r="BF64" s="12">
        <f t="shared" si="71"/>
        <v>0</v>
      </c>
      <c r="BG64" s="12">
        <f t="shared" si="72"/>
        <v>0</v>
      </c>
      <c r="BH64" s="12">
        <f t="shared" si="73"/>
        <v>0</v>
      </c>
      <c r="BI64" s="126"/>
      <c r="BJ64" s="126">
        <f t="shared" si="74"/>
        <v>0</v>
      </c>
      <c r="BK64" s="126">
        <f t="shared" si="75"/>
        <v>0</v>
      </c>
      <c r="BL64" s="126"/>
      <c r="BM64" s="12">
        <f t="shared" si="24"/>
        <v>0</v>
      </c>
      <c r="BN64" s="12">
        <f t="shared" si="25"/>
        <v>0</v>
      </c>
      <c r="BO64" s="12">
        <f t="shared" si="26"/>
        <v>0</v>
      </c>
      <c r="BP64" s="12">
        <f t="shared" si="27"/>
        <v>0</v>
      </c>
      <c r="BQ64" s="12">
        <f t="shared" si="28"/>
        <v>0</v>
      </c>
      <c r="BR64" s="12">
        <f t="shared" si="29"/>
        <v>0</v>
      </c>
      <c r="BS64" s="12">
        <f t="shared" si="30"/>
        <v>0</v>
      </c>
      <c r="BT64" s="12">
        <f t="shared" si="31"/>
        <v>0</v>
      </c>
      <c r="BU64" s="12">
        <f t="shared" si="32"/>
        <v>0</v>
      </c>
      <c r="BV64" s="12">
        <f t="shared" si="33"/>
        <v>0</v>
      </c>
      <c r="BW64" s="12">
        <f t="shared" si="34"/>
        <v>0</v>
      </c>
      <c r="BX64" s="12">
        <f t="shared" si="35"/>
        <v>0</v>
      </c>
      <c r="BY64" s="12">
        <f t="shared" si="36"/>
        <v>0</v>
      </c>
      <c r="BZ64" s="12">
        <f t="shared" si="37"/>
        <v>0</v>
      </c>
      <c r="CA64" s="12">
        <f t="shared" si="38"/>
        <v>0</v>
      </c>
      <c r="CB64" s="12">
        <f t="shared" si="39"/>
        <v>0</v>
      </c>
      <c r="CC64" s="126"/>
    </row>
    <row r="65" spans="53:81">
      <c r="BA65" s="12">
        <f t="shared" si="66"/>
        <v>0</v>
      </c>
      <c r="BB65" s="12">
        <f t="shared" si="67"/>
        <v>0</v>
      </c>
      <c r="BC65" s="12">
        <f t="shared" si="68"/>
        <v>0</v>
      </c>
      <c r="BD65" s="12">
        <f t="shared" si="69"/>
        <v>0</v>
      </c>
      <c r="BE65" s="12">
        <f t="shared" si="70"/>
        <v>0</v>
      </c>
      <c r="BF65" s="12">
        <f t="shared" si="71"/>
        <v>0</v>
      </c>
      <c r="BG65" s="12">
        <f t="shared" si="72"/>
        <v>0</v>
      </c>
      <c r="BH65" s="12">
        <f t="shared" si="73"/>
        <v>0</v>
      </c>
      <c r="BI65" s="126"/>
      <c r="BJ65" s="126">
        <f t="shared" si="74"/>
        <v>0</v>
      </c>
      <c r="BK65" s="126">
        <f t="shared" si="75"/>
        <v>0</v>
      </c>
      <c r="BL65" s="126"/>
      <c r="BM65" s="12">
        <f t="shared" si="24"/>
        <v>0</v>
      </c>
      <c r="BN65" s="12">
        <f t="shared" si="25"/>
        <v>0</v>
      </c>
      <c r="BO65" s="12">
        <f t="shared" si="26"/>
        <v>0</v>
      </c>
      <c r="BP65" s="12">
        <f t="shared" si="27"/>
        <v>0</v>
      </c>
      <c r="BQ65" s="12">
        <f t="shared" si="28"/>
        <v>0</v>
      </c>
      <c r="BR65" s="12">
        <f t="shared" si="29"/>
        <v>0</v>
      </c>
      <c r="BS65" s="12">
        <f t="shared" si="30"/>
        <v>0</v>
      </c>
      <c r="BT65" s="12">
        <f t="shared" si="31"/>
        <v>0</v>
      </c>
      <c r="BU65" s="12">
        <f t="shared" si="32"/>
        <v>0</v>
      </c>
      <c r="BV65" s="12">
        <f t="shared" si="33"/>
        <v>0</v>
      </c>
      <c r="BW65" s="12">
        <f t="shared" si="34"/>
        <v>0</v>
      </c>
      <c r="BX65" s="12">
        <f t="shared" si="35"/>
        <v>0</v>
      </c>
      <c r="BY65" s="12">
        <f t="shared" si="36"/>
        <v>0</v>
      </c>
      <c r="BZ65" s="12">
        <f t="shared" si="37"/>
        <v>0</v>
      </c>
      <c r="CA65" s="12">
        <f t="shared" si="38"/>
        <v>0</v>
      </c>
      <c r="CB65" s="12">
        <f t="shared" si="39"/>
        <v>0</v>
      </c>
      <c r="CC65" s="126"/>
    </row>
    <row r="66" spans="53:81">
      <c r="BA66" s="12">
        <f t="shared" si="66"/>
        <v>0</v>
      </c>
      <c r="BB66" s="12">
        <f t="shared" si="67"/>
        <v>0</v>
      </c>
      <c r="BC66" s="12">
        <f t="shared" si="68"/>
        <v>0</v>
      </c>
      <c r="BD66" s="12">
        <f t="shared" si="69"/>
        <v>0</v>
      </c>
      <c r="BE66" s="12">
        <f t="shared" si="70"/>
        <v>0</v>
      </c>
      <c r="BF66" s="12">
        <f t="shared" si="71"/>
        <v>0</v>
      </c>
      <c r="BG66" s="12">
        <f t="shared" si="72"/>
        <v>0</v>
      </c>
      <c r="BH66" s="12">
        <f t="shared" si="73"/>
        <v>0</v>
      </c>
      <c r="BI66" s="12"/>
      <c r="BJ66" s="126">
        <f t="shared" si="74"/>
        <v>0</v>
      </c>
      <c r="BK66" s="126">
        <f t="shared" si="75"/>
        <v>0</v>
      </c>
      <c r="BL66" s="12"/>
      <c r="BM66" s="12">
        <f t="shared" si="24"/>
        <v>0</v>
      </c>
      <c r="BN66" s="12">
        <f t="shared" si="25"/>
        <v>0</v>
      </c>
      <c r="BO66" s="12">
        <f t="shared" si="26"/>
        <v>0</v>
      </c>
      <c r="BP66" s="12">
        <f t="shared" si="27"/>
        <v>0</v>
      </c>
      <c r="BQ66" s="12">
        <f t="shared" si="28"/>
        <v>0</v>
      </c>
      <c r="BR66" s="12">
        <f t="shared" si="29"/>
        <v>0</v>
      </c>
      <c r="BS66" s="12">
        <f t="shared" si="30"/>
        <v>0</v>
      </c>
      <c r="BT66" s="12">
        <f t="shared" si="31"/>
        <v>0</v>
      </c>
      <c r="BU66" s="12">
        <f t="shared" si="32"/>
        <v>0</v>
      </c>
      <c r="BV66" s="12">
        <f t="shared" si="33"/>
        <v>0</v>
      </c>
      <c r="BW66" s="12">
        <f t="shared" si="34"/>
        <v>0</v>
      </c>
      <c r="BX66" s="12">
        <f t="shared" si="35"/>
        <v>0</v>
      </c>
      <c r="BY66" s="12">
        <f t="shared" si="36"/>
        <v>0</v>
      </c>
      <c r="BZ66" s="12">
        <f t="shared" si="37"/>
        <v>0</v>
      </c>
      <c r="CA66" s="12">
        <f t="shared" si="38"/>
        <v>0</v>
      </c>
      <c r="CB66" s="12">
        <f t="shared" si="39"/>
        <v>0</v>
      </c>
      <c r="CC66" s="12"/>
    </row>
    <row r="67" spans="53:81">
      <c r="BA67" s="12">
        <f t="shared" si="66"/>
        <v>0</v>
      </c>
      <c r="BB67" s="12">
        <f t="shared" si="67"/>
        <v>0</v>
      </c>
      <c r="BC67" s="12">
        <f t="shared" si="68"/>
        <v>0</v>
      </c>
      <c r="BD67" s="12">
        <f t="shared" si="69"/>
        <v>0</v>
      </c>
      <c r="BE67" s="12">
        <f t="shared" si="70"/>
        <v>0</v>
      </c>
      <c r="BF67" s="12">
        <f t="shared" si="71"/>
        <v>0</v>
      </c>
      <c r="BG67" s="12">
        <f t="shared" si="72"/>
        <v>0</v>
      </c>
      <c r="BH67" s="12">
        <f t="shared" si="73"/>
        <v>0</v>
      </c>
      <c r="BI67" s="12"/>
      <c r="BJ67" s="126">
        <f t="shared" si="74"/>
        <v>0</v>
      </c>
      <c r="BK67" s="126">
        <f t="shared" si="75"/>
        <v>0</v>
      </c>
      <c r="BL67" s="12"/>
      <c r="BM67" s="12">
        <f t="shared" si="24"/>
        <v>0</v>
      </c>
      <c r="BN67" s="12">
        <f t="shared" si="25"/>
        <v>0</v>
      </c>
      <c r="BO67" s="12">
        <f t="shared" si="26"/>
        <v>0</v>
      </c>
      <c r="BP67" s="12">
        <f t="shared" si="27"/>
        <v>0</v>
      </c>
      <c r="BQ67" s="12">
        <f t="shared" si="28"/>
        <v>0</v>
      </c>
      <c r="BR67" s="12">
        <f t="shared" si="29"/>
        <v>0</v>
      </c>
      <c r="BS67" s="12">
        <f t="shared" si="30"/>
        <v>0</v>
      </c>
      <c r="BT67" s="12">
        <f t="shared" si="31"/>
        <v>0</v>
      </c>
      <c r="BU67" s="12">
        <f t="shared" si="32"/>
        <v>0</v>
      </c>
      <c r="BV67" s="12">
        <f t="shared" si="33"/>
        <v>0</v>
      </c>
      <c r="BW67" s="12">
        <f t="shared" si="34"/>
        <v>0</v>
      </c>
      <c r="BX67" s="12">
        <f t="shared" si="35"/>
        <v>0</v>
      </c>
      <c r="BY67" s="12">
        <f t="shared" si="36"/>
        <v>0</v>
      </c>
      <c r="BZ67" s="12">
        <f t="shared" si="37"/>
        <v>0</v>
      </c>
      <c r="CA67" s="12">
        <f t="shared" si="38"/>
        <v>0</v>
      </c>
      <c r="CB67" s="12">
        <f t="shared" si="39"/>
        <v>0</v>
      </c>
      <c r="CC67" s="12"/>
    </row>
    <row r="68" spans="53:81">
      <c r="BA68" s="12">
        <f t="shared" si="66"/>
        <v>0</v>
      </c>
      <c r="BB68" s="12">
        <f t="shared" si="67"/>
        <v>0</v>
      </c>
      <c r="BC68" s="12">
        <f t="shared" si="68"/>
        <v>0</v>
      </c>
      <c r="BD68" s="12">
        <f t="shared" si="69"/>
        <v>0</v>
      </c>
      <c r="BE68" s="12">
        <f t="shared" si="70"/>
        <v>0</v>
      </c>
      <c r="BF68" s="12">
        <f t="shared" si="71"/>
        <v>0</v>
      </c>
      <c r="BG68" s="12">
        <f t="shared" si="72"/>
        <v>0</v>
      </c>
      <c r="BH68" s="12">
        <f t="shared" si="73"/>
        <v>0</v>
      </c>
      <c r="BI68" s="126"/>
      <c r="BJ68" s="126">
        <f t="shared" si="74"/>
        <v>0</v>
      </c>
      <c r="BK68" s="126">
        <f t="shared" si="75"/>
        <v>0</v>
      </c>
      <c r="BL68" s="126"/>
      <c r="BM68" s="12">
        <f t="shared" si="24"/>
        <v>0</v>
      </c>
      <c r="BN68" s="12">
        <f t="shared" si="25"/>
        <v>0</v>
      </c>
      <c r="BO68" s="12">
        <f t="shared" si="26"/>
        <v>0</v>
      </c>
      <c r="BP68" s="12">
        <f t="shared" si="27"/>
        <v>0</v>
      </c>
      <c r="BQ68" s="12">
        <f t="shared" si="28"/>
        <v>0</v>
      </c>
      <c r="BR68" s="12">
        <f t="shared" si="29"/>
        <v>0</v>
      </c>
      <c r="BS68" s="12">
        <f t="shared" si="30"/>
        <v>0</v>
      </c>
      <c r="BT68" s="12">
        <f t="shared" si="31"/>
        <v>0</v>
      </c>
      <c r="BU68" s="12">
        <f t="shared" si="32"/>
        <v>0</v>
      </c>
      <c r="BV68" s="12">
        <f t="shared" si="33"/>
        <v>0</v>
      </c>
      <c r="BW68" s="12">
        <f t="shared" si="34"/>
        <v>0</v>
      </c>
      <c r="BX68" s="12">
        <f t="shared" si="35"/>
        <v>0</v>
      </c>
      <c r="BY68" s="12">
        <f t="shared" si="36"/>
        <v>0</v>
      </c>
      <c r="BZ68" s="12">
        <f t="shared" si="37"/>
        <v>0</v>
      </c>
      <c r="CA68" s="12">
        <f t="shared" si="38"/>
        <v>0</v>
      </c>
      <c r="CB68" s="12">
        <f t="shared" si="39"/>
        <v>0</v>
      </c>
      <c r="CC68" s="126"/>
    </row>
    <row r="69" spans="53:81">
      <c r="BA69" s="12">
        <f t="shared" si="66"/>
        <v>0</v>
      </c>
      <c r="BB69" s="12">
        <f t="shared" si="67"/>
        <v>0</v>
      </c>
      <c r="BC69" s="12">
        <f t="shared" si="68"/>
        <v>0</v>
      </c>
      <c r="BD69" s="12">
        <f t="shared" si="69"/>
        <v>0</v>
      </c>
      <c r="BE69" s="12">
        <f t="shared" si="70"/>
        <v>0</v>
      </c>
      <c r="BF69" s="12">
        <f t="shared" si="71"/>
        <v>0</v>
      </c>
      <c r="BG69" s="12">
        <f t="shared" si="72"/>
        <v>0</v>
      </c>
      <c r="BH69" s="12">
        <f t="shared" si="73"/>
        <v>0</v>
      </c>
      <c r="BI69" s="126"/>
      <c r="BJ69" s="126">
        <f t="shared" si="74"/>
        <v>0</v>
      </c>
      <c r="BK69" s="126">
        <f t="shared" si="75"/>
        <v>0</v>
      </c>
      <c r="BL69" s="126"/>
      <c r="BM69" s="12">
        <f>IF(B69="sloper",IF(SUM(H69:U69)&gt;0,SUM(H69:U69),0),0)*E69</f>
        <v>0</v>
      </c>
      <c r="BN69" s="12">
        <f>IF(B69="footholds",IF(SUM(H69:U69)&gt;0,SUM(H69:U69),0),0)*E69</f>
        <v>0</v>
      </c>
      <c r="BO69" s="12">
        <f>IF(B69="micros",IF(SUM(H69:U69)&gt;0,SUM(H69:U69),0),0)*E69</f>
        <v>0</v>
      </c>
      <c r="BP69" s="12">
        <f>IF(B69="jug",IF(SUM(H69:U69)&gt;0,SUM(H69:U69),0),0)*E69</f>
        <v>0</v>
      </c>
      <c r="BQ69" s="12">
        <f>IF(B69="ledge",IF(SUM(H69:U69)&gt;0,SUM(H69:U69),0),0)*E69</f>
        <v>0</v>
      </c>
      <c r="BR69" s="12">
        <f>IF(B69="edge",IF(SUM(H69:U69)&gt;0,SUM(H69:U69),0),0)*E69</f>
        <v>0</v>
      </c>
      <c r="BS69" s="12">
        <f>IF(B69="crimp",IF(SUM(H69:U69)&gt;0,SUM(H69:U69),0),0)*E69</f>
        <v>0</v>
      </c>
      <c r="BT69" s="12">
        <f>IF(B69="incut",IF(SUM(H69:U69)&gt;0,SUM(H69:U69),0),0)*E69</f>
        <v>0</v>
      </c>
      <c r="BU69" s="12">
        <f>IF(B69="dish",IF(SUM(H69:U69)&gt;0,SUM(H69:U69),0),0)*E69</f>
        <v>0</v>
      </c>
      <c r="BV69" s="12">
        <f>IF(B69="pinch",IF(SUM(H69:U69)&gt;0,SUM(H69:U69),0),0)*E69</f>
        <v>0</v>
      </c>
      <c r="BW69" s="12">
        <f>IF(B69="pocket",IF(SUM(H69:U69)&gt;0,SUM(H69:U69),0),0)*E69</f>
        <v>0</v>
      </c>
      <c r="BX69" s="12">
        <f>IF(B69="insert",IF(SUM(H69:U69)&gt;0,SUM(H69:U69),0),0)*E69</f>
        <v>0</v>
      </c>
      <c r="BY69" s="12">
        <f>IF(B69="feature",IF(SUM(H69:U69)&gt;0,SUM(H69:U69),0),0)*E69</f>
        <v>0</v>
      </c>
      <c r="BZ69" s="12">
        <f>IF(B69="scoop",IF(SUM(H69:U69)&gt;0,SUM(H69:U69),0),0)*E69</f>
        <v>0</v>
      </c>
      <c r="CA69" s="12">
        <f>IF(B69="positive",IF(SUM(H69:U69)&gt;0,SUM(H69:U69),0),0)*E69</f>
        <v>0</v>
      </c>
      <c r="CB69" s="12">
        <f>IF(B69="various",IF(SUM(H69:U69)&gt;0,SUM(H69:U69),0),0)*E69</f>
        <v>0</v>
      </c>
      <c r="CC69" s="126"/>
    </row>
  </sheetData>
  <sheetProtection algorithmName="SHA-512" hashValue="l6zFHzSkl168JI26rpcxYMYavgHq8ukUNkTIzXumX/PlOjF9nacjskcvCVtBvzDHC+elqWNm5DeFkrKW2WeFEg==" saltValue="ai2ELymbYgIYYVeJDbTaCw==" spinCount="100000" sheet="1" autoFilter="0"/>
  <autoFilter ref="V8:W45" xr:uid="{00000000-0009-0000-0000-000003000000}"/>
  <mergeCells count="8">
    <mergeCell ref="CD13:CD15"/>
    <mergeCell ref="K15:T15"/>
    <mergeCell ref="C2:C5"/>
    <mergeCell ref="L1:M1"/>
    <mergeCell ref="L2:M2"/>
    <mergeCell ref="L3:M3"/>
    <mergeCell ref="CC3:CC5"/>
    <mergeCell ref="BB10:BL10"/>
  </mergeCells>
  <conditionalFormatting sqref="K11:K14 K16:K45">
    <cfRule type="notContainsBlanks" dxfId="29" priority="1">
      <formula>LEN(TRIM(K11))&gt;0</formula>
    </cfRule>
  </conditionalFormatting>
  <conditionalFormatting sqref="L11:L14 L16:L45">
    <cfRule type="notContainsBlanks" dxfId="28" priority="3">
      <formula>LEN(TRIM(L11))&gt;0</formula>
    </cfRule>
  </conditionalFormatting>
  <conditionalFormatting sqref="M11:M14 M16:M45">
    <cfRule type="notContainsBlanks" dxfId="27" priority="4">
      <formula>LEN(TRIM(M11))&gt;0</formula>
    </cfRule>
  </conditionalFormatting>
  <conditionalFormatting sqref="N11:N14 N16:N45">
    <cfRule type="notContainsBlanks" dxfId="26" priority="5">
      <formula>LEN(TRIM(N11))&gt;0</formula>
    </cfRule>
  </conditionalFormatting>
  <conditionalFormatting sqref="O11:O14 O16:O45">
    <cfRule type="notContainsBlanks" dxfId="25" priority="6">
      <formula>LEN(TRIM(O11))&gt;0</formula>
    </cfRule>
  </conditionalFormatting>
  <conditionalFormatting sqref="P11:P14 P16:P45">
    <cfRule type="notContainsBlanks" dxfId="24" priority="7">
      <formula>LEN(TRIM(P11))&gt;0</formula>
    </cfRule>
  </conditionalFormatting>
  <conditionalFormatting sqref="Q11:Q14 Q16:Q45">
    <cfRule type="notContainsBlanks" dxfId="23" priority="8">
      <formula>LEN(TRIM(Q11))&gt;0</formula>
    </cfRule>
  </conditionalFormatting>
  <conditionalFormatting sqref="R11:R14 R16:R45">
    <cfRule type="notContainsBlanks" dxfId="22" priority="9">
      <formula>LEN(TRIM(R11))&gt;0</formula>
    </cfRule>
  </conditionalFormatting>
  <conditionalFormatting sqref="S11:S14 S16:S45">
    <cfRule type="notContainsBlanks" dxfId="21" priority="2">
      <formula>LEN(TRIM(S11))&gt;0</formula>
    </cfRule>
  </conditionalFormatting>
  <conditionalFormatting sqref="T11:T14 T16:T45">
    <cfRule type="notContainsBlanks" dxfId="20" priority="10">
      <formula>LEN(TRIM(T11))&gt;0</formula>
    </cfRule>
  </conditionalFormatting>
  <pageMargins left="0.25" right="0.25" top="0.75" bottom="0.75" header="0.3" footer="0.3"/>
  <pageSetup paperSize="9" scale="52" fitToHeight="0" orientation="landscape" horizontalDpi="4294967292" verticalDpi="4294967292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3F108-68A4-48FC-B320-1117BF089C6A}">
  <sheetPr codeName="List6">
    <tabColor theme="0" tint="-4.9989318521683403E-2"/>
    <pageSetUpPr fitToPage="1"/>
  </sheetPr>
  <dimension ref="A1:CD58"/>
  <sheetViews>
    <sheetView showGridLines="0" showRowColHeaders="0" zoomScale="70" zoomScaleNormal="70" zoomScalePageLayoutView="75" workbookViewId="0">
      <pane ySplit="8" topLeftCell="A9" activePane="bottomLeft" state="frozen"/>
      <selection pane="bottomLeft" activeCell="K11" sqref="K11"/>
    </sheetView>
  </sheetViews>
  <sheetFormatPr defaultColWidth="11" defaultRowHeight="21"/>
  <cols>
    <col min="1" max="1" width="5.5" style="49" customWidth="1"/>
    <col min="2" max="2" width="3.5" style="593" customWidth="1"/>
    <col min="3" max="3" width="14.796875" style="49" customWidth="1"/>
    <col min="4" max="4" width="12.5" style="188" customWidth="1"/>
    <col min="5" max="5" width="3.5" style="593" customWidth="1"/>
    <col min="6" max="6" width="11.796875" style="6" customWidth="1"/>
    <col min="7" max="7" width="10" style="6" customWidth="1"/>
    <col min="8" max="8" width="7.796875" style="6" customWidth="1"/>
    <col min="9" max="9" width="11.69921875" style="49" bestFit="1" customWidth="1"/>
    <col min="10" max="10" width="14.796875" style="10" customWidth="1"/>
    <col min="11" max="20" width="11.796875" style="557" customWidth="1"/>
    <col min="21" max="21" width="18.296875" style="10" customWidth="1"/>
    <col min="22" max="22" width="10.69921875" style="10" customWidth="1"/>
    <col min="23" max="23" width="10.69921875" style="49" customWidth="1"/>
    <col min="24" max="25" width="11" style="49" hidden="1" customWidth="1"/>
    <col min="26" max="26" width="11" style="557" hidden="1" customWidth="1"/>
    <col min="27" max="27" width="11" style="49" hidden="1" customWidth="1"/>
    <col min="28" max="28" width="6.5" style="595" hidden="1" customWidth="1"/>
    <col min="29" max="29" width="6.5" style="596" hidden="1" customWidth="1"/>
    <col min="30" max="30" width="5" style="20" hidden="1" customWidth="1"/>
    <col min="31" max="31" width="4.5" style="21" hidden="1" customWidth="1"/>
    <col min="32" max="32" width="4.796875" style="22" hidden="1" customWidth="1"/>
    <col min="33" max="33" width="5" style="23" hidden="1" customWidth="1"/>
    <col min="34" max="34" width="5" style="24" hidden="1" customWidth="1"/>
    <col min="35" max="35" width="5" style="25" hidden="1" customWidth="1"/>
    <col min="36" max="36" width="5" style="27" hidden="1" customWidth="1"/>
    <col min="37" max="37" width="5.796875" style="29" hidden="1" customWidth="1"/>
    <col min="38" max="38" width="5.296875" style="254" hidden="1" customWidth="1"/>
    <col min="39" max="39" width="4.296875" style="259" hidden="1" customWidth="1"/>
    <col min="40" max="40" width="6.5" style="597" hidden="1" customWidth="1"/>
    <col min="41" max="41" width="8.796875" style="598" hidden="1" customWidth="1"/>
    <col min="42" max="42" width="8.796875" style="599" hidden="1" customWidth="1"/>
    <col min="43" max="43" width="8.69921875" style="598" hidden="1" customWidth="1"/>
    <col min="44" max="44" width="8" style="596" hidden="1" customWidth="1"/>
    <col min="45" max="45" width="8.796875" style="600" hidden="1" customWidth="1"/>
    <col min="46" max="46" width="9.19921875" style="596" hidden="1" customWidth="1"/>
    <col min="47" max="47" width="9.19921875" style="600" hidden="1" customWidth="1"/>
    <col min="48" max="48" width="8" style="596" hidden="1" customWidth="1"/>
    <col min="49" max="49" width="8" style="600" hidden="1" customWidth="1"/>
    <col min="50" max="50" width="8" style="596" hidden="1" customWidth="1"/>
    <col min="51" max="51" width="8" style="600" hidden="1" customWidth="1"/>
    <col min="52" max="52" width="11" style="49" hidden="1" customWidth="1"/>
    <col min="53" max="80" width="11" hidden="1" customWidth="1"/>
    <col min="82" max="16384" width="11" style="49"/>
  </cols>
  <sheetData>
    <row r="1" spans="1:82" ht="28.2" customHeight="1">
      <c r="C1"/>
      <c r="E1" s="181"/>
      <c r="I1" s="8"/>
      <c r="J1" s="400"/>
      <c r="K1" s="401" t="s">
        <v>7</v>
      </c>
      <c r="L1" s="692">
        <f>SUM(U$11:U$1048576)</f>
        <v>0</v>
      </c>
      <c r="M1" s="692"/>
      <c r="N1" s="402" t="s">
        <v>8</v>
      </c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486"/>
      <c r="AC1" s="182"/>
      <c r="AN1" s="183" t="s">
        <v>252</v>
      </c>
      <c r="AO1" s="436"/>
      <c r="AP1" s="594"/>
      <c r="AQ1" s="436"/>
      <c r="AR1" s="182"/>
      <c r="AS1" s="184"/>
      <c r="AT1" s="182"/>
      <c r="AU1" s="184"/>
      <c r="AV1" s="182"/>
      <c r="AW1" s="184"/>
      <c r="AX1" s="182"/>
      <c r="AY1" s="184"/>
    </row>
    <row r="2" spans="1:82" ht="25.05" customHeight="1">
      <c r="B2" s="41"/>
      <c r="C2" s="693" t="s">
        <v>431</v>
      </c>
      <c r="D2" s="189"/>
      <c r="E2" s="41"/>
      <c r="I2" s="8"/>
      <c r="J2" s="403"/>
      <c r="K2" s="211" t="s">
        <v>116</v>
      </c>
      <c r="L2" s="681">
        <f>SUM(K11:T34)</f>
        <v>0</v>
      </c>
      <c r="M2" s="681"/>
      <c r="N2" s="220"/>
      <c r="O2" s="222"/>
      <c r="P2" s="264"/>
      <c r="Q2" s="264"/>
      <c r="R2" s="264"/>
      <c r="S2" s="264"/>
      <c r="T2" s="264"/>
      <c r="U2" s="264"/>
      <c r="V2" s="264"/>
      <c r="W2" s="530">
        <f>Z7</f>
        <v>0</v>
      </c>
      <c r="X2" s="503"/>
      <c r="Y2" s="264"/>
      <c r="Z2" s="264"/>
      <c r="AA2" s="264"/>
      <c r="AB2" s="486"/>
      <c r="AC2" s="182"/>
      <c r="AD2"/>
      <c r="AE2"/>
      <c r="AF2"/>
      <c r="AG2"/>
      <c r="AH2"/>
      <c r="AI2"/>
      <c r="AJ2"/>
      <c r="AK2"/>
      <c r="AL2" s="255"/>
      <c r="AM2" s="260"/>
      <c r="AN2"/>
      <c r="AO2" s="436"/>
      <c r="AP2" s="594"/>
      <c r="AQ2" s="436"/>
      <c r="AR2" s="182"/>
      <c r="AS2" s="184"/>
      <c r="AT2" s="182"/>
      <c r="AU2" s="184"/>
      <c r="AV2" s="182"/>
      <c r="AW2" s="184"/>
      <c r="AX2" s="182"/>
      <c r="AY2" s="184"/>
      <c r="CC2" s="504"/>
    </row>
    <row r="3" spans="1:82" ht="25.05" customHeight="1">
      <c r="B3" s="41"/>
      <c r="C3" s="693"/>
      <c r="D3" s="189"/>
      <c r="E3" s="41"/>
      <c r="I3" s="8"/>
      <c r="J3" s="250"/>
      <c r="K3" s="211" t="s">
        <v>11</v>
      </c>
      <c r="L3" s="680">
        <f>SUM(AC11:AC34)</f>
        <v>0</v>
      </c>
      <c r="M3" s="680"/>
      <c r="N3" s="220" t="s">
        <v>5</v>
      </c>
      <c r="O3" s="221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486"/>
      <c r="AC3" s="182"/>
      <c r="AD3"/>
      <c r="AE3"/>
      <c r="AF3"/>
      <c r="AG3"/>
      <c r="AH3"/>
      <c r="AI3"/>
      <c r="AJ3"/>
      <c r="AK3"/>
      <c r="AL3" s="255"/>
      <c r="AM3" s="260"/>
      <c r="AN3"/>
      <c r="AO3" s="436"/>
      <c r="AP3" s="594"/>
      <c r="AQ3" s="436"/>
      <c r="AR3" s="182"/>
      <c r="AS3" s="184"/>
      <c r="AT3" s="182"/>
      <c r="AU3" s="184"/>
      <c r="AV3" s="182"/>
      <c r="AW3" s="184"/>
      <c r="AX3" s="182"/>
      <c r="AY3" s="184"/>
      <c r="CC3" s="683" t="s">
        <v>110</v>
      </c>
    </row>
    <row r="4" spans="1:82" ht="16.8" customHeight="1">
      <c r="B4" s="41"/>
      <c r="C4" s="693"/>
      <c r="D4" s="189"/>
      <c r="E4" s="41"/>
      <c r="I4" s="8"/>
      <c r="J4" s="250"/>
      <c r="K4" s="211"/>
      <c r="L4" s="131"/>
      <c r="M4" s="131"/>
      <c r="N4" s="220"/>
      <c r="O4" s="217"/>
      <c r="P4" s="223"/>
      <c r="Q4" s="223"/>
      <c r="R4" s="223"/>
      <c r="S4" s="223"/>
      <c r="T4" s="223"/>
      <c r="U4" s="224"/>
      <c r="V4" s="224"/>
      <c r="W4" s="224"/>
      <c r="X4" s="224"/>
      <c r="Y4" s="224"/>
      <c r="Z4" s="225"/>
      <c r="AA4" s="225"/>
      <c r="AB4" s="486"/>
      <c r="AC4" s="182"/>
      <c r="AD4"/>
      <c r="AE4"/>
      <c r="AF4"/>
      <c r="AG4"/>
      <c r="AH4"/>
      <c r="AI4"/>
      <c r="AJ4"/>
      <c r="AK4"/>
      <c r="AL4" s="255"/>
      <c r="AM4" s="260"/>
      <c r="AN4"/>
      <c r="AO4" s="436"/>
      <c r="AP4" s="594"/>
      <c r="AQ4" s="436"/>
      <c r="AR4" s="182"/>
      <c r="AS4" s="184"/>
      <c r="AT4" s="182"/>
      <c r="AU4" s="184"/>
      <c r="AV4" s="182"/>
      <c r="AW4" s="184"/>
      <c r="AX4" s="182"/>
      <c r="AY4" s="184"/>
      <c r="CC4" s="683"/>
    </row>
    <row r="5" spans="1:82" ht="25.05" customHeight="1">
      <c r="B5" s="41"/>
      <c r="C5" s="693"/>
      <c r="D5" s="189"/>
      <c r="E5" s="41"/>
      <c r="I5"/>
      <c r="J5" s="218"/>
      <c r="K5" s="130"/>
      <c r="L5" s="130"/>
      <c r="M5" s="130"/>
      <c r="N5" s="8"/>
      <c r="O5" s="8"/>
      <c r="P5" s="8"/>
      <c r="Q5" s="130"/>
      <c r="R5" s="130"/>
      <c r="S5" s="130"/>
      <c r="T5" s="130"/>
      <c r="U5" s="186" t="s">
        <v>184</v>
      </c>
      <c r="V5" s="30"/>
      <c r="W5" s="30"/>
      <c r="X5" s="30"/>
      <c r="Y5" s="30"/>
      <c r="Z5" s="30"/>
      <c r="AB5" s="486"/>
      <c r="AC5" s="182"/>
      <c r="AD5"/>
      <c r="AE5"/>
      <c r="AF5"/>
      <c r="AG5"/>
      <c r="AH5"/>
      <c r="AI5"/>
      <c r="AJ5"/>
      <c r="AK5"/>
      <c r="AL5" s="255"/>
      <c r="AM5" s="260"/>
      <c r="AN5"/>
      <c r="AO5" s="436"/>
      <c r="AP5" s="594"/>
      <c r="AQ5" s="436"/>
      <c r="AR5" s="182"/>
      <c r="AS5" s="184"/>
      <c r="AT5" s="182"/>
      <c r="AU5" s="184"/>
      <c r="AV5" s="182"/>
      <c r="AW5" s="184"/>
      <c r="AX5" s="182"/>
      <c r="AY5" s="184"/>
      <c r="CC5" s="683"/>
    </row>
    <row r="6" spans="1:82" ht="22.05" hidden="1" customHeight="1">
      <c r="J6" s="251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87"/>
    </row>
    <row r="7" spans="1:82" ht="23.55" customHeight="1">
      <c r="A7"/>
      <c r="B7" s="164"/>
      <c r="C7"/>
      <c r="D7" s="165"/>
      <c r="E7" s="164"/>
      <c r="I7"/>
      <c r="J7" s="252" t="s">
        <v>118</v>
      </c>
      <c r="K7" s="340">
        <f t="shared" ref="K7:T7" si="0">SUM(AD11:AD39)</f>
        <v>0</v>
      </c>
      <c r="L7" s="322">
        <f t="shared" si="0"/>
        <v>0</v>
      </c>
      <c r="M7" s="322">
        <f t="shared" si="0"/>
        <v>0</v>
      </c>
      <c r="N7" s="322">
        <f t="shared" si="0"/>
        <v>0</v>
      </c>
      <c r="O7" s="322">
        <f t="shared" si="0"/>
        <v>0</v>
      </c>
      <c r="P7" s="322">
        <f t="shared" si="0"/>
        <v>0</v>
      </c>
      <c r="Q7" s="322">
        <f t="shared" si="0"/>
        <v>0</v>
      </c>
      <c r="R7" s="322">
        <f t="shared" si="0"/>
        <v>0</v>
      </c>
      <c r="S7" s="322">
        <f t="shared" si="0"/>
        <v>0</v>
      </c>
      <c r="T7" s="322">
        <f t="shared" si="0"/>
        <v>0</v>
      </c>
      <c r="U7" s="341">
        <f>SUM(K7:T7)</f>
        <v>0</v>
      </c>
      <c r="V7" s="318"/>
      <c r="W7" s="215"/>
      <c r="Y7" s="393" t="s">
        <v>108</v>
      </c>
      <c r="Z7" s="394">
        <f>SUM(Z11:Z206)</f>
        <v>0</v>
      </c>
      <c r="AB7" s="488"/>
      <c r="AC7" s="166"/>
      <c r="AD7" s="168"/>
      <c r="AE7" s="169"/>
      <c r="AF7" s="170"/>
      <c r="AG7" s="171"/>
      <c r="AH7" s="172"/>
      <c r="AI7" s="173"/>
      <c r="AJ7" s="174"/>
      <c r="AK7" s="175"/>
      <c r="AL7" s="256"/>
      <c r="AM7" s="261"/>
      <c r="AN7" s="167"/>
      <c r="AO7" s="437">
        <f>SUM(SUMPRODUCT($AO$11:$AO$306,N11:N306)+SUMPRODUCT($AO$11:$AO$306,O11:O306)+SUMPRODUCT($AO$11:$AO$306,P11:P306)+SUMPRODUCT($AO$11:$AO$306,Q11:Q306)+SUMPRODUCT($AO$11:$AO$306,S11:S306)+SUMPRODUCT($AO$11:$AO$306,T11:T306)+SUMPRODUCT($AO$11:$AO$306,R11:R306)+SUMPRODUCT($AO$11:$AO$306,K11:K306)+SUMPRODUCT($AO$11:$AO$306,M11:M306)+SUMPRODUCT($AO$11:$AO$306,L11:L306))</f>
        <v>0</v>
      </c>
      <c r="AP7" s="601"/>
      <c r="AQ7" s="437"/>
      <c r="AR7" s="166">
        <f>SUM(SUMPRODUCT($AR$11:$AR$306,N11:N306)+SUMPRODUCT($AR$11:$AR$306,O11:O306)+SUMPRODUCT($AR$11:$AR$306,P11:P306)+SUMPRODUCT($AR$11:$AR$306,Q11:Q306)+SUMPRODUCT($AR$11:$AR$306,S11:S306)+SUMPRODUCT($AR$11:$AR$306,T11:T306)+SUMPRODUCT($AR$11:$AR$306,R11:R306)+SUMPRODUCT($AR$11:$AR$306,K11:K306)+SUMPRODUCT($AR$11:$AR$306,M11:M306)+SUMPRODUCT($AR$11:$AR$306,L11:L306))</f>
        <v>0</v>
      </c>
      <c r="AS7" s="176">
        <f>SUM(SUMPRODUCT($AS$11:$AS$306,N11:N306)+SUMPRODUCT($AS$11:$AS$306,O11:O306)+SUMPRODUCT($AS$11:$AS$306,P11:P306)+SUMPRODUCT($AS$11:$AS$306,Q11:Q306)+SUMPRODUCT($AS$11:$AS$306,S11:S306)+SUMPRODUCT($AS$11:$AS$306,T11:T306)+SUMPRODUCT($AS$11:$AS$306,R11:R306)+SUMPRODUCT($AS$11:$AS$306,K11:K306)+SUMPRODUCT($AS$11:$AS$306,M11:M306)+SUMPRODUCT($AS$11:$AS$306,L11:L306))</f>
        <v>0</v>
      </c>
      <c r="AT7" s="166">
        <f>SUM(SUMPRODUCT($AT$11:$AT$306,N11:N306)+SUMPRODUCT($AT$11:$AT$306,O11:O306)+SUMPRODUCT($AT$11:$AT$306,P11:P306)+SUMPRODUCT($AT$11:$AT$306,Q11:Q306)+SUMPRODUCT($AT$11:$AT$306,S11:S306)+SUMPRODUCT($AT$11:$AT$306,T11:T306)+SUMPRODUCT($AT$11:$AT$306,R11:R306)+SUMPRODUCT($AT$11:$AT$306,K11:K306)+SUMPRODUCT($AT$11:$AT$306,M11:M306)+SUMPRODUCT($AT$11:$AT$306,L11:L306))</f>
        <v>0</v>
      </c>
      <c r="AU7" s="176">
        <f>SUM(SUMPRODUCT($AU$11:$AU$306,N11:N306)+SUMPRODUCT($AU$11:$AU$306,O11:O306)+SUMPRODUCT($AU$11:$AU$306,P11:P306)+SUMPRODUCT($AU$11:$AU$306,Q11:Q306)+SUMPRODUCT($AU$11:$AU$306,S11:S306)+SUMPRODUCT($AU$11:$AU$306,T11:T306)+SUMPRODUCT($AU$11:$AU$306,R11:R306)+SUMPRODUCT($AU$11:$AU$306,K11:K306)+SUMPRODUCT($AU$11:$AU$306,M11:M306)+SUMPRODUCT($AU$11:$AU$306,L11:L306))</f>
        <v>0</v>
      </c>
      <c r="AV7" s="166">
        <f>SUM(SUMPRODUCT($AV$11:$AV$306,N11:N306)+SUMPRODUCT($AV$11:$AV$306,O11:O306)+SUMPRODUCT($AV$11:$AV$306,P11:P306)+SUMPRODUCT($AV$11:$AV$306,Q11:Q306)+SUMPRODUCT($AV$11:$AV$306,S11:S306)+SUMPRODUCT($AV$11:$AV$306,T11:T306)+SUMPRODUCT($AV$11:$AV$306,R11:R306)+SUMPRODUCT($AV$11:$AV$306,K11:K306)+SUMPRODUCT($AV$11:$AV$306,M11:M306)+SUMPRODUCT($AV$11:$AV$306,L11:L306))</f>
        <v>0</v>
      </c>
      <c r="AW7" s="166">
        <f>SUM(SUMPRODUCT($AW$11:$AW$306,O11:O306)+SUMPRODUCT($AW$11:$AW$306,P11:P306)+SUMPRODUCT($AW$11:$AW$306,Q11:Q306)+SUMPRODUCT($AW$11:$AW$306,R11:R306)+SUMPRODUCT($AW$11:$AW$306,T11:T306)+SUMPRODUCT($AW$11:$AW$306,K11:K306)+SUMPRODUCT($AW$11:$AW$306,S11:S306)+SUMPRODUCT($AW$11:$AW$306,L11:L306)+SUMPRODUCT($AW$11:$AW$306,N11:N306)+SUMPRODUCT($AW$11:$AW$306,M11:M306))</f>
        <v>0</v>
      </c>
      <c r="AX7" s="166">
        <f>SUM(SUMPRODUCT($AX$11:$AX$306,P11:P306)+SUMPRODUCT($AX$11:$AX$306,Q11:Q306)+SUMPRODUCT($AX$11:$AX$306,R11:R306)+SUMPRODUCT($AX$11:$AX$306,S11:S306)+SUMPRODUCT($AX$11:$AX$306,K11:K306)+SUMPRODUCT($AX$11:$AX$306,L11:L306)+SUMPRODUCT($AX$11:$AX$306,T11:T306)+SUMPRODUCT($AX$11:$AX$306,M11:M306)+SUMPRODUCT($AX$11:$AX$306,O11:O306)+SUMPRODUCT($AX$11:$AX$306,N11:N306))</f>
        <v>0</v>
      </c>
      <c r="AY7" s="166">
        <f>SUM(SUMPRODUCT($AY$11:$AY$306,Q11:Q306)+SUMPRODUCT($AY$11:$AY$306,R11:R306)+SUMPRODUCT($AY$11:$AY$306,S11:S306)+SUMPRODUCT($AY$11:$AY$306,T11:T306)+SUMPRODUCT($AY$11:$AY$306,L11:L306)+SUMPRODUCT($AY$11:$AY$306,M11:M306)+SUMPRODUCT($AY$11:$AY$306,K11:K306)+SUMPRODUCT($AY$11:$AY$306,N11:N306)+SUMPRODUCT($AY$11:$AY$306,P11:P306)+SUMPRODUCT($AY$11:$AY$306,O11:O306))</f>
        <v>0</v>
      </c>
      <c r="BA7" s="12">
        <f t="shared" ref="BA7:BH7" si="1">SUM(BA11:BA58)</f>
        <v>0</v>
      </c>
      <c r="BB7" s="12">
        <f t="shared" si="1"/>
        <v>0</v>
      </c>
      <c r="BC7" s="12">
        <f t="shared" si="1"/>
        <v>0</v>
      </c>
      <c r="BD7" s="12">
        <f t="shared" si="1"/>
        <v>0</v>
      </c>
      <c r="BE7" s="12">
        <f t="shared" si="1"/>
        <v>0</v>
      </c>
      <c r="BF7" s="12">
        <f t="shared" si="1"/>
        <v>0</v>
      </c>
      <c r="BG7" s="12">
        <f t="shared" si="1"/>
        <v>0</v>
      </c>
      <c r="BH7" s="12">
        <f t="shared" si="1"/>
        <v>0</v>
      </c>
      <c r="BI7" s="12">
        <f>SUM(BI11:BI47)</f>
        <v>0</v>
      </c>
      <c r="BJ7" s="12">
        <f>SUM(BJ11:BJ58)</f>
        <v>0</v>
      </c>
      <c r="BK7" s="12">
        <f>SUM(BK11:BK58)</f>
        <v>0</v>
      </c>
      <c r="BL7" s="12">
        <f>SUM(BL11:BL47)</f>
        <v>0</v>
      </c>
      <c r="BM7" s="12">
        <f t="shared" ref="BM7:CB7" si="2">SUM(BM11:BM58)</f>
        <v>0</v>
      </c>
      <c r="BN7" s="12">
        <f t="shared" si="2"/>
        <v>0</v>
      </c>
      <c r="BO7" s="12">
        <f t="shared" si="2"/>
        <v>0</v>
      </c>
      <c r="BP7" s="12">
        <f t="shared" si="2"/>
        <v>0</v>
      </c>
      <c r="BQ7" s="12">
        <f t="shared" si="2"/>
        <v>0</v>
      </c>
      <c r="BR7" s="12">
        <f t="shared" si="2"/>
        <v>0</v>
      </c>
      <c r="BS7" s="12">
        <f t="shared" si="2"/>
        <v>0</v>
      </c>
      <c r="BT7" s="12">
        <f t="shared" si="2"/>
        <v>0</v>
      </c>
      <c r="BU7" s="12">
        <f t="shared" si="2"/>
        <v>0</v>
      </c>
      <c r="BV7" s="12">
        <f t="shared" si="2"/>
        <v>0</v>
      </c>
      <c r="BW7" s="12">
        <f t="shared" si="2"/>
        <v>0</v>
      </c>
      <c r="BX7" s="12">
        <f t="shared" si="2"/>
        <v>0</v>
      </c>
      <c r="BY7" s="12">
        <f t="shared" si="2"/>
        <v>0</v>
      </c>
      <c r="BZ7" s="12">
        <f t="shared" si="2"/>
        <v>0</v>
      </c>
      <c r="CA7" s="12">
        <f t="shared" si="2"/>
        <v>0</v>
      </c>
      <c r="CB7" s="12">
        <f t="shared" si="2"/>
        <v>0</v>
      </c>
    </row>
    <row r="8" spans="1:82" s="557" customFormat="1" ht="60" customHeight="1">
      <c r="A8" s="12"/>
      <c r="B8" s="320"/>
      <c r="C8" s="321"/>
      <c r="D8" s="322" t="s">
        <v>177</v>
      </c>
      <c r="E8" s="323" t="s">
        <v>358</v>
      </c>
      <c r="F8" s="322" t="s">
        <v>178</v>
      </c>
      <c r="G8" s="322" t="s">
        <v>179</v>
      </c>
      <c r="H8" s="336" t="s">
        <v>180</v>
      </c>
      <c r="I8" s="322" t="s">
        <v>181</v>
      </c>
      <c r="J8" s="337" t="s">
        <v>182</v>
      </c>
      <c r="K8" s="378" t="s">
        <v>274</v>
      </c>
      <c r="L8" s="379" t="s">
        <v>66</v>
      </c>
      <c r="M8" s="380" t="s">
        <v>275</v>
      </c>
      <c r="N8" s="381" t="s">
        <v>276</v>
      </c>
      <c r="O8" s="382" t="s">
        <v>277</v>
      </c>
      <c r="P8" s="383" t="s">
        <v>404</v>
      </c>
      <c r="Q8" s="384" t="s">
        <v>278</v>
      </c>
      <c r="R8" s="385" t="s">
        <v>279</v>
      </c>
      <c r="S8" s="386" t="s">
        <v>280</v>
      </c>
      <c r="T8" s="387" t="s">
        <v>249</v>
      </c>
      <c r="U8" s="338" t="s">
        <v>11</v>
      </c>
      <c r="V8" s="338" t="s">
        <v>12</v>
      </c>
      <c r="W8" s="339" t="s">
        <v>9</v>
      </c>
      <c r="Y8" s="621" t="s">
        <v>109</v>
      </c>
      <c r="Z8" s="621" t="s">
        <v>110</v>
      </c>
      <c r="AB8" s="489" t="s">
        <v>5</v>
      </c>
      <c r="AC8" s="485" t="s">
        <v>6</v>
      </c>
      <c r="AD8" s="325" t="s">
        <v>1</v>
      </c>
      <c r="AE8" s="321" t="s">
        <v>2</v>
      </c>
      <c r="AF8" s="326" t="s">
        <v>10</v>
      </c>
      <c r="AG8" s="327" t="s">
        <v>30</v>
      </c>
      <c r="AH8" s="328" t="s">
        <v>3</v>
      </c>
      <c r="AI8" s="329" t="s">
        <v>15</v>
      </c>
      <c r="AJ8" s="330" t="s">
        <v>13</v>
      </c>
      <c r="AK8" s="331" t="s">
        <v>17</v>
      </c>
      <c r="AL8" s="332" t="s">
        <v>250</v>
      </c>
      <c r="AM8" s="333" t="s">
        <v>251</v>
      </c>
      <c r="AN8" s="324" t="s">
        <v>113</v>
      </c>
      <c r="AO8" s="602" t="s">
        <v>144</v>
      </c>
      <c r="AP8" s="603" t="s">
        <v>145</v>
      </c>
      <c r="AQ8" s="602" t="s">
        <v>146</v>
      </c>
      <c r="AR8" s="335" t="s">
        <v>191</v>
      </c>
      <c r="AS8" s="334" t="s">
        <v>192</v>
      </c>
      <c r="AT8" s="335" t="s">
        <v>193</v>
      </c>
      <c r="AU8" s="334" t="s">
        <v>194</v>
      </c>
      <c r="AV8" s="335" t="s">
        <v>195</v>
      </c>
      <c r="AW8" s="604" t="s">
        <v>399</v>
      </c>
      <c r="AX8" s="578" t="s">
        <v>400</v>
      </c>
      <c r="AY8" s="604" t="s">
        <v>401</v>
      </c>
      <c r="BA8" s="467" t="s">
        <v>319</v>
      </c>
      <c r="BB8" s="467" t="s">
        <v>166</v>
      </c>
      <c r="BC8" s="467" t="s">
        <v>165</v>
      </c>
      <c r="BD8" s="467" t="s">
        <v>65</v>
      </c>
      <c r="BE8" s="467" t="s">
        <v>129</v>
      </c>
      <c r="BF8" s="467" t="s">
        <v>130</v>
      </c>
      <c r="BG8" s="467" t="s">
        <v>328</v>
      </c>
      <c r="BH8" s="467" t="s">
        <v>329</v>
      </c>
      <c r="BI8" s="44"/>
      <c r="BJ8" s="467" t="s">
        <v>317</v>
      </c>
      <c r="BK8" s="467" t="s">
        <v>318</v>
      </c>
      <c r="BL8" s="44"/>
      <c r="BM8" s="467" t="s">
        <v>167</v>
      </c>
      <c r="BN8" s="467" t="s">
        <v>330</v>
      </c>
      <c r="BO8" s="467" t="s">
        <v>331</v>
      </c>
      <c r="BP8" s="467" t="s">
        <v>168</v>
      </c>
      <c r="BQ8" s="467" t="s">
        <v>332</v>
      </c>
      <c r="BR8" s="467" t="s">
        <v>169</v>
      </c>
      <c r="BS8" s="467" t="s">
        <v>333</v>
      </c>
      <c r="BT8" s="467" t="s">
        <v>170</v>
      </c>
      <c r="BU8" s="467" t="s">
        <v>334</v>
      </c>
      <c r="BV8" s="467" t="s">
        <v>335</v>
      </c>
      <c r="BW8" s="467" t="s">
        <v>336</v>
      </c>
      <c r="BX8" s="467" t="s">
        <v>337</v>
      </c>
      <c r="BY8" s="468" t="s">
        <v>338</v>
      </c>
      <c r="BZ8" s="468" t="s">
        <v>339</v>
      </c>
      <c r="CA8" s="468" t="s">
        <v>326</v>
      </c>
      <c r="CB8" s="467" t="s">
        <v>329</v>
      </c>
      <c r="CC8" s="12"/>
    </row>
    <row r="9" spans="1:82" s="560" customFormat="1" ht="30" hidden="1" customHeight="1">
      <c r="A9" s="126"/>
      <c r="B9" s="228"/>
      <c r="C9" s="126"/>
      <c r="D9" s="229"/>
      <c r="E9" s="245"/>
      <c r="F9" s="229"/>
      <c r="G9" s="229"/>
      <c r="H9" s="237"/>
      <c r="I9" s="229"/>
      <c r="J9" s="319"/>
      <c r="K9" s="277" t="s">
        <v>196</v>
      </c>
      <c r="L9" s="277" t="s">
        <v>197</v>
      </c>
      <c r="M9" s="277" t="s">
        <v>198</v>
      </c>
      <c r="N9" s="277" t="s">
        <v>199</v>
      </c>
      <c r="O9" s="277" t="s">
        <v>200</v>
      </c>
      <c r="P9" s="277" t="s">
        <v>201</v>
      </c>
      <c r="Q9" s="277" t="s">
        <v>204</v>
      </c>
      <c r="R9" s="277" t="s">
        <v>246</v>
      </c>
      <c r="S9" s="277" t="s">
        <v>247</v>
      </c>
      <c r="T9" s="277" t="s">
        <v>258</v>
      </c>
      <c r="U9" s="127"/>
      <c r="V9" s="127"/>
      <c r="W9" s="242"/>
      <c r="Y9" s="246"/>
      <c r="Z9" s="246"/>
      <c r="AB9" s="490"/>
      <c r="AC9" s="159"/>
      <c r="AD9" s="238"/>
      <c r="AE9" s="126"/>
      <c r="AF9" s="239"/>
      <c r="AG9" s="239"/>
      <c r="AH9" s="239"/>
      <c r="AI9" s="239"/>
      <c r="AJ9" s="241"/>
      <c r="AK9" s="240"/>
      <c r="AL9" s="257"/>
      <c r="AM9" s="262"/>
      <c r="AN9" s="126"/>
      <c r="AO9" s="605"/>
      <c r="AP9" s="606"/>
      <c r="AQ9" s="605"/>
      <c r="AR9" s="239"/>
      <c r="AS9" s="239"/>
      <c r="AT9" s="239"/>
      <c r="AU9" s="239"/>
      <c r="AV9" s="239"/>
      <c r="AW9" s="604"/>
      <c r="AX9" s="239"/>
      <c r="AY9" s="604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6"/>
    </row>
    <row r="10" spans="1:82" s="560" customFormat="1" ht="35.549999999999997" customHeight="1">
      <c r="A10" s="126"/>
      <c r="B10" s="125"/>
      <c r="C10" s="128"/>
      <c r="D10" s="124"/>
      <c r="E10" s="125"/>
      <c r="F10" s="124"/>
      <c r="G10" s="124"/>
      <c r="H10" s="124"/>
      <c r="I10" s="128"/>
      <c r="J10" s="127"/>
      <c r="K10" s="276" t="s">
        <v>147</v>
      </c>
      <c r="L10" s="126"/>
      <c r="M10" s="65"/>
      <c r="N10" s="128"/>
      <c r="O10" s="128"/>
      <c r="P10" s="128"/>
      <c r="Q10" s="128"/>
      <c r="R10" s="227"/>
      <c r="S10" s="227"/>
      <c r="T10" s="227"/>
      <c r="U10" s="216"/>
      <c r="V10" s="216" t="s">
        <v>29</v>
      </c>
      <c r="W10" s="216" t="s">
        <v>29</v>
      </c>
      <c r="AB10" s="490"/>
      <c r="AC10" s="159"/>
      <c r="AD10" s="127"/>
      <c r="AE10" s="127"/>
      <c r="AF10" s="127"/>
      <c r="AG10" s="127"/>
      <c r="AH10" s="127"/>
      <c r="AI10" s="127"/>
      <c r="AJ10" s="127"/>
      <c r="AK10" s="127"/>
      <c r="AL10" s="258"/>
      <c r="AM10" s="263"/>
      <c r="AN10" s="126"/>
      <c r="AO10" s="440"/>
      <c r="AP10" s="607"/>
      <c r="AQ10" s="440"/>
      <c r="AR10" s="159"/>
      <c r="AS10" s="157"/>
      <c r="AT10" s="159"/>
      <c r="AU10" s="157"/>
      <c r="AV10" s="159"/>
      <c r="AW10" s="608"/>
      <c r="AX10" s="609"/>
      <c r="AY10" s="157"/>
      <c r="BA10" s="126"/>
      <c r="BB10" s="684"/>
      <c r="BC10" s="684"/>
      <c r="BD10" s="684"/>
      <c r="BE10" s="684"/>
      <c r="BF10" s="684"/>
      <c r="BG10" s="684"/>
      <c r="BH10" s="684"/>
      <c r="BI10" s="684"/>
      <c r="BJ10" s="684"/>
      <c r="BK10" s="684"/>
      <c r="BL10" s="684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</row>
    <row r="11" spans="1:82" s="560" customFormat="1" ht="57" customHeight="1">
      <c r="A11" s="126"/>
      <c r="B11" s="290" t="s">
        <v>9</v>
      </c>
      <c r="C11" s="244"/>
      <c r="D11" s="388" t="s">
        <v>405</v>
      </c>
      <c r="E11" s="610"/>
      <c r="F11" s="611" t="s">
        <v>326</v>
      </c>
      <c r="G11" s="291" t="s">
        <v>129</v>
      </c>
      <c r="H11" s="291">
        <v>3</v>
      </c>
      <c r="I11" s="611" t="s">
        <v>375</v>
      </c>
      <c r="J11" s="612">
        <v>155.50793440000001</v>
      </c>
      <c r="K11" s="613"/>
      <c r="L11" s="614"/>
      <c r="M11" s="615"/>
      <c r="N11" s="616"/>
      <c r="O11" s="617"/>
      <c r="P11" s="295"/>
      <c r="Q11" s="296"/>
      <c r="R11" s="297"/>
      <c r="S11" s="296"/>
      <c r="T11" s="296"/>
      <c r="U11" s="618">
        <f t="shared" ref="U11:U20" si="3">SUM(K11:T11)*J11</f>
        <v>0</v>
      </c>
      <c r="V11" s="298" t="str">
        <f t="shared" ref="V11:V32" si="4">IF(SUM(K11:T11)&gt;0,"Yes","No")</f>
        <v>No</v>
      </c>
      <c r="W11" s="201" t="str">
        <f t="shared" ref="W11:W34" si="5">IF(B11="New","Yes","No")</f>
        <v>Yes</v>
      </c>
      <c r="X11" s="557"/>
      <c r="Y11" s="204">
        <v>1</v>
      </c>
      <c r="Z11" s="205">
        <f t="shared" ref="Z11:Z20" si="6">Y11*SUM(K11:T11)</f>
        <v>0</v>
      </c>
      <c r="AB11" s="492">
        <v>6.75</v>
      </c>
      <c r="AC11" s="294">
        <f t="shared" ref="AC11:AC34" si="7">SUM(K11:T11)*AB11</f>
        <v>0</v>
      </c>
      <c r="AD11" s="292">
        <f t="shared" ref="AD11:AD27" si="8">K11*H11</f>
        <v>0</v>
      </c>
      <c r="AE11" s="292">
        <f t="shared" ref="AE11:AE34" si="9">L11*H11</f>
        <v>0</v>
      </c>
      <c r="AF11" s="292">
        <f t="shared" ref="AF11:AF34" si="10">M11*H11</f>
        <v>0</v>
      </c>
      <c r="AG11" s="292">
        <f t="shared" ref="AG11:AG34" si="11">N11*H11</f>
        <v>0</v>
      </c>
      <c r="AH11" s="292">
        <f t="shared" ref="AH11:AH34" si="12">O11*H11</f>
        <v>0</v>
      </c>
      <c r="AI11" s="292">
        <f t="shared" ref="AI11:AI34" si="13">P11*H11</f>
        <v>0</v>
      </c>
      <c r="AJ11" s="292">
        <f t="shared" ref="AJ11:AJ34" si="14">Q11*H11</f>
        <v>0</v>
      </c>
      <c r="AK11" s="292">
        <f t="shared" ref="AK11:AK34" si="15">R11*H11</f>
        <v>0</v>
      </c>
      <c r="AL11" s="292">
        <f t="shared" ref="AL11:AL34" si="16">S11*H11</f>
        <v>0</v>
      </c>
      <c r="AM11" s="292">
        <f t="shared" ref="AM11:AM34" si="17">T11*H11</f>
        <v>0</v>
      </c>
      <c r="AN11" s="129">
        <v>1</v>
      </c>
      <c r="AO11" s="442">
        <v>9</v>
      </c>
      <c r="AP11" s="558"/>
      <c r="AQ11" s="442"/>
      <c r="AR11" s="160"/>
      <c r="AS11" s="301"/>
      <c r="AT11" s="160"/>
      <c r="AU11" s="301">
        <v>1</v>
      </c>
      <c r="AV11" s="160">
        <v>1</v>
      </c>
      <c r="AW11" s="301"/>
      <c r="AX11" s="160"/>
      <c r="AY11" s="301"/>
      <c r="BA11" s="12">
        <f t="shared" ref="BA11:BA41" si="18">IF(G11="XS",IF(SUM(K11:T11)&gt;0,SUM(K11:T11),0),0)*H11</f>
        <v>0</v>
      </c>
      <c r="BB11" s="12">
        <f t="shared" ref="BB11:BB41" si="19">IF(G11="S",IF(SUM(K11:T11)&gt;0,SUM(K11:T11),0),0)*H11</f>
        <v>0</v>
      </c>
      <c r="BC11" s="12">
        <f t="shared" ref="BC11:BC58" si="20">IF(G11="M",IF(SUM(K11:T11)&gt;0,SUM(K11:T11),0),0)*H11</f>
        <v>0</v>
      </c>
      <c r="BD11" s="12">
        <f t="shared" ref="BD11:BD58" si="21">IF(G11="L",IF(SUM(K11:T11)&gt;0,SUM(K11:T11),0),0)*H11</f>
        <v>0</v>
      </c>
      <c r="BE11" s="12">
        <f t="shared" ref="BE11:BE58" si="22">IF(G11="XL",IF(SUM(K11:T11)&gt;0,SUM(K11:T11),0),0)*H11</f>
        <v>0</v>
      </c>
      <c r="BF11" s="12">
        <f t="shared" ref="BF11:BF58" si="23">IF(G11="2XL",IF(SUM(K11:T11)&gt;0,SUM(K11:T11),0),0)*H11</f>
        <v>0</v>
      </c>
      <c r="BG11" s="12">
        <f t="shared" ref="BG11:BG58" si="24">IF(G11="3XL",IF(SUM(K11:T11)&gt;0,SUM(K11:T11),0),0)*H11</f>
        <v>0</v>
      </c>
      <c r="BH11" s="12">
        <f t="shared" ref="BH11:BH58" si="25">IF(G11="various",IF(SUM(K11:T11)&gt;0,SUM(K11:T11),0),0)*H11</f>
        <v>0</v>
      </c>
      <c r="BI11" s="12"/>
      <c r="BJ11" s="126">
        <f t="shared" ref="BJ11:BJ58" si="26">IF(E11="",IF(SUM(K11:T11)&gt;0,SUM(K11:T11),0),0)*H11</f>
        <v>0</v>
      </c>
      <c r="BK11" s="126">
        <f t="shared" ref="BK11:BK58" si="27">IF(E11="Dual tex.",IF(SUM(K11:T11)&gt;0,SUM(K11:T11),0),0)*H11</f>
        <v>0</v>
      </c>
      <c r="BL11" s="126"/>
      <c r="BM11" s="12">
        <f t="shared" ref="BM11:BM57" si="28">IF(F11="sloper",IF(SUM(K11:T11)&gt;0,SUM(K11:T11),0),0)*H11</f>
        <v>0</v>
      </c>
      <c r="BN11" s="12">
        <f t="shared" ref="BN11:BN57" si="29">IF(F11="footholds",IF(SUM(K11:T11)&gt;0,SUM(K11:T11),0),0)*H11</f>
        <v>0</v>
      </c>
      <c r="BO11" s="12">
        <f t="shared" ref="BO11:BO57" si="30">IF(F11="micros",IF(SUM(K11:T11)&gt;0,SUM(K11:T11),0),0)*H11</f>
        <v>0</v>
      </c>
      <c r="BP11" s="12">
        <f t="shared" ref="BP11:BP57" si="31">IF(F11="jug",IF(SUM(K11:T11)&gt;0,SUM(K11:T11),0),0)*H11</f>
        <v>0</v>
      </c>
      <c r="BQ11" s="12">
        <f t="shared" ref="BQ11:BQ57" si="32">IF(F11="ledge",IF(SUM(K11:T11)&gt;0,SUM(K11:T11),0),0)*H11</f>
        <v>0</v>
      </c>
      <c r="BR11" s="12">
        <f t="shared" ref="BR11:BR57" si="33">IF(F11="edge",IF(SUM(K11:T11)&gt;0,SUM(K11:T11),0),0)*H11</f>
        <v>0</v>
      </c>
      <c r="BS11" s="12">
        <f t="shared" ref="BS11:BS57" si="34">IF(F11="crimp",IF(SUM(K11:T11)&gt;0,SUM(K11:T11),0),0)*H11</f>
        <v>0</v>
      </c>
      <c r="BT11" s="12">
        <f t="shared" ref="BT11:BT57" si="35">IF(F11="incut",IF(SUM(K11:T11)&gt;0,SUM(K11:T11),0),0)*H11</f>
        <v>0</v>
      </c>
      <c r="BU11" s="12">
        <f t="shared" ref="BU11:BU57" si="36">IF(F11="dish",IF(SUM(K11:T11)&gt;0,SUM(K11:T11),0),0)*H11</f>
        <v>0</v>
      </c>
      <c r="BV11" s="12">
        <f t="shared" ref="BV11:BV57" si="37">IF(F11="pinch",IF(SUM(K11:T11)&gt;0,SUM(K11:T11),0),0)*H11</f>
        <v>0</v>
      </c>
      <c r="BW11" s="12">
        <f t="shared" ref="BW11:BW57" si="38">IF(F11="pocket",IF(SUM(K11:T11)&gt;0,SUM(K11:T11),0),0)*H11</f>
        <v>0</v>
      </c>
      <c r="BX11" s="12">
        <f t="shared" ref="BX11:BX57" si="39">IF(F11="insert",IF(SUM(K11:T11)&gt;0,SUM(K11:T11),0),0)*H11</f>
        <v>0</v>
      </c>
      <c r="BY11" s="12">
        <f t="shared" ref="BY11:BY57" si="40">IF(F11="feature",IF(SUM(K11:T11)&gt;0,SUM(K11:T11),0),0)*H11</f>
        <v>0</v>
      </c>
      <c r="BZ11" s="12">
        <f t="shared" ref="BZ11:BZ57" si="41">IF(F11="scoop",IF(SUM(K11:T11)&gt;0,SUM(K11:T11),0),0)*H11</f>
        <v>0</v>
      </c>
      <c r="CA11" s="12">
        <f t="shared" ref="CA11:CA57" si="42">IF(F11="positive",IF(SUM(K11:T11)&gt;0,SUM(K11:T11),0),0)*H11</f>
        <v>0</v>
      </c>
      <c r="CB11" s="12">
        <f t="shared" ref="CB11:CB57" si="43">IF(F11="various",IF(SUM(K11:T11)&gt;0,SUM(K11:T11),0),0)*H11</f>
        <v>0</v>
      </c>
      <c r="CC11" s="12"/>
      <c r="CD11" s="535"/>
    </row>
    <row r="12" spans="1:82" s="557" customFormat="1" ht="57" customHeight="1">
      <c r="A12" s="12"/>
      <c r="B12" s="299" t="s">
        <v>9</v>
      </c>
      <c r="C12" s="12"/>
      <c r="D12" s="229" t="s">
        <v>406</v>
      </c>
      <c r="E12" s="497"/>
      <c r="F12" s="241" t="s">
        <v>168</v>
      </c>
      <c r="G12" s="127" t="s">
        <v>129</v>
      </c>
      <c r="H12" s="127">
        <v>3</v>
      </c>
      <c r="I12" s="241" t="s">
        <v>375</v>
      </c>
      <c r="J12" s="391">
        <v>121.2152032</v>
      </c>
      <c r="K12" s="498"/>
      <c r="L12" s="499"/>
      <c r="M12" s="500"/>
      <c r="N12" s="501"/>
      <c r="O12" s="531"/>
      <c r="P12" s="349"/>
      <c r="Q12" s="434"/>
      <c r="R12" s="435"/>
      <c r="S12" s="434"/>
      <c r="T12" s="434"/>
      <c r="U12" s="305">
        <f t="shared" si="3"/>
        <v>0</v>
      </c>
      <c r="V12" s="126" t="str">
        <f>IF(SUM(K12:T12)&gt;0,"Yes","No")</f>
        <v>No</v>
      </c>
      <c r="W12" s="502" t="str">
        <f t="shared" si="5"/>
        <v>Yes</v>
      </c>
      <c r="Y12" s="204">
        <v>1</v>
      </c>
      <c r="Z12" s="205">
        <f t="shared" si="6"/>
        <v>0</v>
      </c>
      <c r="AB12" s="492">
        <v>4.45</v>
      </c>
      <c r="AC12" s="294">
        <f t="shared" si="7"/>
        <v>0</v>
      </c>
      <c r="AD12" s="292">
        <f t="shared" si="8"/>
        <v>0</v>
      </c>
      <c r="AE12" s="292">
        <f t="shared" si="9"/>
        <v>0</v>
      </c>
      <c r="AF12" s="292">
        <f t="shared" si="10"/>
        <v>0</v>
      </c>
      <c r="AG12" s="292">
        <f t="shared" si="11"/>
        <v>0</v>
      </c>
      <c r="AH12" s="292">
        <f t="shared" si="12"/>
        <v>0</v>
      </c>
      <c r="AI12" s="292">
        <f t="shared" si="13"/>
        <v>0</v>
      </c>
      <c r="AJ12" s="292">
        <f t="shared" si="14"/>
        <v>0</v>
      </c>
      <c r="AK12" s="292">
        <f t="shared" si="15"/>
        <v>0</v>
      </c>
      <c r="AL12" s="292">
        <f t="shared" si="16"/>
        <v>0</v>
      </c>
      <c r="AM12" s="292">
        <f t="shared" si="17"/>
        <v>0</v>
      </c>
      <c r="AN12" s="129">
        <v>1</v>
      </c>
      <c r="AO12" s="442">
        <v>6</v>
      </c>
      <c r="AP12" s="558"/>
      <c r="AQ12" s="442"/>
      <c r="AR12" s="160"/>
      <c r="AS12" s="301"/>
      <c r="AT12" s="160">
        <v>1</v>
      </c>
      <c r="AU12" s="301">
        <v>2</v>
      </c>
      <c r="AV12" s="160"/>
      <c r="AW12" s="301"/>
      <c r="AX12" s="160"/>
      <c r="AY12" s="301"/>
      <c r="BA12" s="12">
        <f t="shared" si="18"/>
        <v>0</v>
      </c>
      <c r="BB12" s="12">
        <f t="shared" si="19"/>
        <v>0</v>
      </c>
      <c r="BC12" s="12">
        <f t="shared" si="20"/>
        <v>0</v>
      </c>
      <c r="BD12" s="12">
        <f t="shared" si="21"/>
        <v>0</v>
      </c>
      <c r="BE12" s="12">
        <f t="shared" si="22"/>
        <v>0</v>
      </c>
      <c r="BF12" s="12">
        <f t="shared" si="23"/>
        <v>0</v>
      </c>
      <c r="BG12" s="12">
        <f t="shared" si="24"/>
        <v>0</v>
      </c>
      <c r="BH12" s="12">
        <f t="shared" si="25"/>
        <v>0</v>
      </c>
      <c r="BI12" s="12"/>
      <c r="BJ12" s="126">
        <f t="shared" si="26"/>
        <v>0</v>
      </c>
      <c r="BK12" s="126">
        <f t="shared" si="27"/>
        <v>0</v>
      </c>
      <c r="BL12" s="126"/>
      <c r="BM12" s="12">
        <f t="shared" si="28"/>
        <v>0</v>
      </c>
      <c r="BN12" s="12">
        <f t="shared" si="29"/>
        <v>0</v>
      </c>
      <c r="BO12" s="12">
        <f t="shared" si="30"/>
        <v>0</v>
      </c>
      <c r="BP12" s="12">
        <f t="shared" si="31"/>
        <v>0</v>
      </c>
      <c r="BQ12" s="12">
        <f t="shared" si="32"/>
        <v>0</v>
      </c>
      <c r="BR12" s="12">
        <f t="shared" si="33"/>
        <v>0</v>
      </c>
      <c r="BS12" s="12">
        <f t="shared" si="34"/>
        <v>0</v>
      </c>
      <c r="BT12" s="12">
        <f t="shared" si="35"/>
        <v>0</v>
      </c>
      <c r="BU12" s="12">
        <f t="shared" si="36"/>
        <v>0</v>
      </c>
      <c r="BV12" s="12">
        <f t="shared" si="37"/>
        <v>0</v>
      </c>
      <c r="BW12" s="12">
        <f t="shared" si="38"/>
        <v>0</v>
      </c>
      <c r="BX12" s="12">
        <f t="shared" si="39"/>
        <v>0</v>
      </c>
      <c r="BY12" s="12">
        <f t="shared" si="40"/>
        <v>0</v>
      </c>
      <c r="BZ12" s="12">
        <f t="shared" si="41"/>
        <v>0</v>
      </c>
      <c r="CA12" s="12">
        <f t="shared" si="42"/>
        <v>0</v>
      </c>
      <c r="CB12" s="12">
        <f t="shared" si="43"/>
        <v>0</v>
      </c>
      <c r="CC12" s="12"/>
    </row>
    <row r="13" spans="1:82" s="557" customFormat="1" ht="57" customHeight="1">
      <c r="A13" s="12"/>
      <c r="B13" s="299" t="s">
        <v>9</v>
      </c>
      <c r="C13" s="12"/>
      <c r="D13" s="389" t="s">
        <v>407</v>
      </c>
      <c r="E13" s="307"/>
      <c r="F13" s="390" t="s">
        <v>168</v>
      </c>
      <c r="G13" s="308" t="s">
        <v>129</v>
      </c>
      <c r="H13" s="308">
        <v>4</v>
      </c>
      <c r="I13" s="390" t="s">
        <v>375</v>
      </c>
      <c r="J13" s="392">
        <v>146.00243839999999</v>
      </c>
      <c r="K13" s="152"/>
      <c r="L13" s="311"/>
      <c r="M13" s="153"/>
      <c r="N13" s="312"/>
      <c r="O13" s="555"/>
      <c r="P13" s="313"/>
      <c r="Q13" s="179"/>
      <c r="R13" s="180"/>
      <c r="S13" s="179"/>
      <c r="T13" s="179"/>
      <c r="U13" s="309">
        <f t="shared" si="3"/>
        <v>0</v>
      </c>
      <c r="V13" s="310" t="str">
        <f t="shared" si="4"/>
        <v>No</v>
      </c>
      <c r="W13" s="205" t="str">
        <f t="shared" si="5"/>
        <v>Yes</v>
      </c>
      <c r="Y13" s="204">
        <v>1</v>
      </c>
      <c r="Z13" s="205">
        <f t="shared" si="6"/>
        <v>0</v>
      </c>
      <c r="AB13" s="492">
        <v>6.05</v>
      </c>
      <c r="AC13" s="294">
        <f t="shared" si="7"/>
        <v>0</v>
      </c>
      <c r="AD13" s="292">
        <f t="shared" si="8"/>
        <v>0</v>
      </c>
      <c r="AE13" s="292">
        <f t="shared" si="9"/>
        <v>0</v>
      </c>
      <c r="AF13" s="292">
        <f t="shared" si="10"/>
        <v>0</v>
      </c>
      <c r="AG13" s="292">
        <f t="shared" si="11"/>
        <v>0</v>
      </c>
      <c r="AH13" s="292">
        <f t="shared" si="12"/>
        <v>0</v>
      </c>
      <c r="AI13" s="292">
        <f t="shared" si="13"/>
        <v>0</v>
      </c>
      <c r="AJ13" s="292">
        <f t="shared" si="14"/>
        <v>0</v>
      </c>
      <c r="AK13" s="292">
        <f t="shared" si="15"/>
        <v>0</v>
      </c>
      <c r="AL13" s="292">
        <f t="shared" si="16"/>
        <v>0</v>
      </c>
      <c r="AM13" s="292">
        <f t="shared" si="17"/>
        <v>0</v>
      </c>
      <c r="AN13" s="129">
        <v>1</v>
      </c>
      <c r="AO13" s="442">
        <v>12</v>
      </c>
      <c r="AP13" s="558"/>
      <c r="AQ13" s="442"/>
      <c r="AR13" s="160"/>
      <c r="AS13" s="301"/>
      <c r="AT13" s="160">
        <v>1</v>
      </c>
      <c r="AU13" s="301">
        <v>2</v>
      </c>
      <c r="AV13" s="160"/>
      <c r="AW13" s="301"/>
      <c r="AX13" s="160"/>
      <c r="AY13" s="301"/>
      <c r="BA13" s="12">
        <f t="shared" si="18"/>
        <v>0</v>
      </c>
      <c r="BB13" s="12">
        <f t="shared" si="19"/>
        <v>0</v>
      </c>
      <c r="BC13" s="12">
        <f t="shared" si="20"/>
        <v>0</v>
      </c>
      <c r="BD13" s="12">
        <f t="shared" si="21"/>
        <v>0</v>
      </c>
      <c r="BE13" s="12">
        <f t="shared" si="22"/>
        <v>0</v>
      </c>
      <c r="BF13" s="12">
        <f t="shared" si="23"/>
        <v>0</v>
      </c>
      <c r="BG13" s="12">
        <f t="shared" si="24"/>
        <v>0</v>
      </c>
      <c r="BH13" s="12">
        <f t="shared" si="25"/>
        <v>0</v>
      </c>
      <c r="BI13" s="12"/>
      <c r="BJ13" s="126">
        <f t="shared" si="26"/>
        <v>0</v>
      </c>
      <c r="BK13" s="126">
        <f t="shared" si="27"/>
        <v>0</v>
      </c>
      <c r="BL13" s="126"/>
      <c r="BM13" s="12">
        <f t="shared" si="28"/>
        <v>0</v>
      </c>
      <c r="BN13" s="12">
        <f t="shared" si="29"/>
        <v>0</v>
      </c>
      <c r="BO13" s="12">
        <f t="shared" si="30"/>
        <v>0</v>
      </c>
      <c r="BP13" s="12">
        <f t="shared" si="31"/>
        <v>0</v>
      </c>
      <c r="BQ13" s="12">
        <f t="shared" si="32"/>
        <v>0</v>
      </c>
      <c r="BR13" s="12">
        <f t="shared" si="33"/>
        <v>0</v>
      </c>
      <c r="BS13" s="12">
        <f t="shared" si="34"/>
        <v>0</v>
      </c>
      <c r="BT13" s="12">
        <f t="shared" si="35"/>
        <v>0</v>
      </c>
      <c r="BU13" s="12">
        <f t="shared" si="36"/>
        <v>0</v>
      </c>
      <c r="BV13" s="12">
        <f t="shared" si="37"/>
        <v>0</v>
      </c>
      <c r="BW13" s="12">
        <f t="shared" si="38"/>
        <v>0</v>
      </c>
      <c r="BX13" s="12">
        <f t="shared" si="39"/>
        <v>0</v>
      </c>
      <c r="BY13" s="12">
        <f t="shared" si="40"/>
        <v>0</v>
      </c>
      <c r="BZ13" s="12">
        <f t="shared" si="41"/>
        <v>0</v>
      </c>
      <c r="CA13" s="12">
        <f t="shared" si="42"/>
        <v>0</v>
      </c>
      <c r="CB13" s="12">
        <f t="shared" si="43"/>
        <v>0</v>
      </c>
      <c r="CC13" s="12"/>
    </row>
    <row r="14" spans="1:82" s="560" customFormat="1" ht="57" customHeight="1">
      <c r="A14" s="126"/>
      <c r="B14" s="299" t="s">
        <v>9</v>
      </c>
      <c r="C14" s="12"/>
      <c r="D14" s="229" t="s">
        <v>408</v>
      </c>
      <c r="E14" s="497"/>
      <c r="F14" s="241" t="s">
        <v>168</v>
      </c>
      <c r="G14" s="127" t="s">
        <v>65</v>
      </c>
      <c r="H14" s="127">
        <v>4</v>
      </c>
      <c r="I14" s="241" t="s">
        <v>375</v>
      </c>
      <c r="J14" s="391">
        <v>106.5135344</v>
      </c>
      <c r="K14" s="498"/>
      <c r="L14" s="499"/>
      <c r="M14" s="500"/>
      <c r="N14" s="501"/>
      <c r="O14" s="561"/>
      <c r="P14" s="349"/>
      <c r="Q14" s="434"/>
      <c r="R14" s="435"/>
      <c r="S14" s="434"/>
      <c r="T14" s="434"/>
      <c r="U14" s="305">
        <f t="shared" si="3"/>
        <v>0</v>
      </c>
      <c r="V14" s="126" t="str">
        <f t="shared" si="4"/>
        <v>No</v>
      </c>
      <c r="W14" s="502" t="str">
        <f t="shared" si="5"/>
        <v>Yes</v>
      </c>
      <c r="X14" s="557"/>
      <c r="Y14" s="204">
        <v>1</v>
      </c>
      <c r="Z14" s="205">
        <f t="shared" si="6"/>
        <v>0</v>
      </c>
      <c r="AB14" s="492">
        <v>3.45</v>
      </c>
      <c r="AC14" s="294">
        <f t="shared" si="7"/>
        <v>0</v>
      </c>
      <c r="AD14" s="292">
        <f t="shared" si="8"/>
        <v>0</v>
      </c>
      <c r="AE14" s="292">
        <f t="shared" si="9"/>
        <v>0</v>
      </c>
      <c r="AF14" s="292">
        <f t="shared" si="10"/>
        <v>0</v>
      </c>
      <c r="AG14" s="292">
        <f t="shared" si="11"/>
        <v>0</v>
      </c>
      <c r="AH14" s="292">
        <f t="shared" si="12"/>
        <v>0</v>
      </c>
      <c r="AI14" s="292">
        <f t="shared" si="13"/>
        <v>0</v>
      </c>
      <c r="AJ14" s="292">
        <f t="shared" si="14"/>
        <v>0</v>
      </c>
      <c r="AK14" s="292">
        <f t="shared" si="15"/>
        <v>0</v>
      </c>
      <c r="AL14" s="292">
        <f t="shared" si="16"/>
        <v>0</v>
      </c>
      <c r="AM14" s="292">
        <f t="shared" si="17"/>
        <v>0</v>
      </c>
      <c r="AN14" s="308">
        <v>1</v>
      </c>
      <c r="AO14" s="442">
        <v>8</v>
      </c>
      <c r="AP14" s="558"/>
      <c r="AQ14" s="442"/>
      <c r="AR14" s="160"/>
      <c r="AS14" s="301">
        <v>2</v>
      </c>
      <c r="AT14" s="160">
        <v>2</v>
      </c>
      <c r="AU14" s="301"/>
      <c r="AV14" s="160"/>
      <c r="AW14" s="301"/>
      <c r="AX14" s="160"/>
      <c r="AY14" s="301"/>
      <c r="BA14" s="12">
        <f t="shared" si="18"/>
        <v>0</v>
      </c>
      <c r="BB14" s="12">
        <f t="shared" si="19"/>
        <v>0</v>
      </c>
      <c r="BC14" s="12">
        <f t="shared" si="20"/>
        <v>0</v>
      </c>
      <c r="BD14" s="12">
        <f t="shared" si="21"/>
        <v>0</v>
      </c>
      <c r="BE14" s="12">
        <f t="shared" si="22"/>
        <v>0</v>
      </c>
      <c r="BF14" s="12">
        <f t="shared" si="23"/>
        <v>0</v>
      </c>
      <c r="BG14" s="12">
        <f t="shared" si="24"/>
        <v>0</v>
      </c>
      <c r="BH14" s="12">
        <f t="shared" si="25"/>
        <v>0</v>
      </c>
      <c r="BI14" s="12"/>
      <c r="BJ14" s="126">
        <f t="shared" si="26"/>
        <v>0</v>
      </c>
      <c r="BK14" s="126">
        <f t="shared" si="27"/>
        <v>0</v>
      </c>
      <c r="BL14" s="126"/>
      <c r="BM14" s="12">
        <f t="shared" si="28"/>
        <v>0</v>
      </c>
      <c r="BN14" s="12">
        <f t="shared" si="29"/>
        <v>0</v>
      </c>
      <c r="BO14" s="12">
        <f t="shared" si="30"/>
        <v>0</v>
      </c>
      <c r="BP14" s="12">
        <f t="shared" si="31"/>
        <v>0</v>
      </c>
      <c r="BQ14" s="12">
        <f t="shared" si="32"/>
        <v>0</v>
      </c>
      <c r="BR14" s="12">
        <f t="shared" si="33"/>
        <v>0</v>
      </c>
      <c r="BS14" s="12">
        <f t="shared" si="34"/>
        <v>0</v>
      </c>
      <c r="BT14" s="12">
        <f t="shared" si="35"/>
        <v>0</v>
      </c>
      <c r="BU14" s="12">
        <f t="shared" si="36"/>
        <v>0</v>
      </c>
      <c r="BV14" s="12">
        <f t="shared" si="37"/>
        <v>0</v>
      </c>
      <c r="BW14" s="12">
        <f t="shared" si="38"/>
        <v>0</v>
      </c>
      <c r="BX14" s="12">
        <f t="shared" si="39"/>
        <v>0</v>
      </c>
      <c r="BY14" s="12">
        <f t="shared" si="40"/>
        <v>0</v>
      </c>
      <c r="BZ14" s="12">
        <f t="shared" si="41"/>
        <v>0</v>
      </c>
      <c r="CA14" s="12">
        <f t="shared" si="42"/>
        <v>0</v>
      </c>
      <c r="CB14" s="12">
        <f t="shared" si="43"/>
        <v>0</v>
      </c>
      <c r="CC14" s="12"/>
    </row>
    <row r="15" spans="1:82" s="560" customFormat="1" ht="57" customHeight="1">
      <c r="A15" s="126"/>
      <c r="B15" s="299" t="s">
        <v>9</v>
      </c>
      <c r="C15" s="12"/>
      <c r="D15" s="389" t="s">
        <v>409</v>
      </c>
      <c r="E15" s="307"/>
      <c r="F15" s="390" t="s">
        <v>168</v>
      </c>
      <c r="G15" s="308" t="s">
        <v>129</v>
      </c>
      <c r="H15" s="308">
        <v>4</v>
      </c>
      <c r="I15" s="390" t="s">
        <v>375</v>
      </c>
      <c r="J15" s="392">
        <v>152.42529120000003</v>
      </c>
      <c r="K15" s="152"/>
      <c r="L15" s="311"/>
      <c r="M15" s="153"/>
      <c r="N15" s="312"/>
      <c r="O15" s="154"/>
      <c r="P15" s="313"/>
      <c r="Q15" s="179"/>
      <c r="R15" s="180"/>
      <c r="S15" s="179"/>
      <c r="T15" s="179"/>
      <c r="U15" s="309">
        <f t="shared" si="3"/>
        <v>0</v>
      </c>
      <c r="V15" s="310" t="str">
        <f t="shared" si="4"/>
        <v>No</v>
      </c>
      <c r="W15" s="205" t="str">
        <f t="shared" si="5"/>
        <v>Yes</v>
      </c>
      <c r="X15" s="557"/>
      <c r="Y15" s="204">
        <v>1</v>
      </c>
      <c r="Z15" s="205">
        <f t="shared" si="6"/>
        <v>0</v>
      </c>
      <c r="AB15" s="492">
        <v>6.35</v>
      </c>
      <c r="AC15" s="294">
        <f t="shared" si="7"/>
        <v>0</v>
      </c>
      <c r="AD15" s="292">
        <f t="shared" si="8"/>
        <v>0</v>
      </c>
      <c r="AE15" s="292">
        <f t="shared" si="9"/>
        <v>0</v>
      </c>
      <c r="AF15" s="292">
        <f t="shared" si="10"/>
        <v>0</v>
      </c>
      <c r="AG15" s="292">
        <f t="shared" si="11"/>
        <v>0</v>
      </c>
      <c r="AH15" s="292">
        <f t="shared" si="12"/>
        <v>0</v>
      </c>
      <c r="AI15" s="292">
        <f t="shared" si="13"/>
        <v>0</v>
      </c>
      <c r="AJ15" s="292">
        <f t="shared" si="14"/>
        <v>0</v>
      </c>
      <c r="AK15" s="292">
        <f t="shared" si="15"/>
        <v>0</v>
      </c>
      <c r="AL15" s="292">
        <f t="shared" si="16"/>
        <v>0</v>
      </c>
      <c r="AM15" s="292">
        <f t="shared" si="17"/>
        <v>0</v>
      </c>
      <c r="AN15" s="308">
        <v>1</v>
      </c>
      <c r="AO15" s="442">
        <v>12</v>
      </c>
      <c r="AP15" s="558"/>
      <c r="AQ15" s="442"/>
      <c r="AR15" s="160"/>
      <c r="AS15" s="301"/>
      <c r="AT15" s="160"/>
      <c r="AU15" s="301">
        <v>2</v>
      </c>
      <c r="AV15" s="160">
        <v>2</v>
      </c>
      <c r="AW15" s="301"/>
      <c r="AX15" s="160"/>
      <c r="AY15" s="301"/>
      <c r="BA15" s="12">
        <f t="shared" si="18"/>
        <v>0</v>
      </c>
      <c r="BB15" s="12">
        <f t="shared" si="19"/>
        <v>0</v>
      </c>
      <c r="BC15" s="12">
        <f t="shared" si="20"/>
        <v>0</v>
      </c>
      <c r="BD15" s="12">
        <f t="shared" si="21"/>
        <v>0</v>
      </c>
      <c r="BE15" s="12">
        <f t="shared" si="22"/>
        <v>0</v>
      </c>
      <c r="BF15" s="12">
        <f t="shared" si="23"/>
        <v>0</v>
      </c>
      <c r="BG15" s="12">
        <f t="shared" si="24"/>
        <v>0</v>
      </c>
      <c r="BH15" s="12">
        <f t="shared" si="25"/>
        <v>0</v>
      </c>
      <c r="BI15" s="12"/>
      <c r="BJ15" s="126">
        <f t="shared" si="26"/>
        <v>0</v>
      </c>
      <c r="BK15" s="126">
        <f t="shared" si="27"/>
        <v>0</v>
      </c>
      <c r="BL15" s="126"/>
      <c r="BM15" s="12">
        <f t="shared" si="28"/>
        <v>0</v>
      </c>
      <c r="BN15" s="12">
        <f t="shared" si="29"/>
        <v>0</v>
      </c>
      <c r="BO15" s="12">
        <f t="shared" si="30"/>
        <v>0</v>
      </c>
      <c r="BP15" s="12">
        <f t="shared" si="31"/>
        <v>0</v>
      </c>
      <c r="BQ15" s="12">
        <f t="shared" si="32"/>
        <v>0</v>
      </c>
      <c r="BR15" s="12">
        <f t="shared" si="33"/>
        <v>0</v>
      </c>
      <c r="BS15" s="12">
        <f t="shared" si="34"/>
        <v>0</v>
      </c>
      <c r="BT15" s="12">
        <f t="shared" si="35"/>
        <v>0</v>
      </c>
      <c r="BU15" s="12">
        <f t="shared" si="36"/>
        <v>0</v>
      </c>
      <c r="BV15" s="12">
        <f t="shared" si="37"/>
        <v>0</v>
      </c>
      <c r="BW15" s="12">
        <f t="shared" si="38"/>
        <v>0</v>
      </c>
      <c r="BX15" s="12">
        <f t="shared" si="39"/>
        <v>0</v>
      </c>
      <c r="BY15" s="12">
        <f t="shared" si="40"/>
        <v>0</v>
      </c>
      <c r="BZ15" s="12">
        <f t="shared" si="41"/>
        <v>0</v>
      </c>
      <c r="CA15" s="12">
        <f t="shared" si="42"/>
        <v>0</v>
      </c>
      <c r="CB15" s="12">
        <f t="shared" si="43"/>
        <v>0</v>
      </c>
      <c r="CC15" s="12"/>
    </row>
    <row r="16" spans="1:82" s="560" customFormat="1" ht="57" customHeight="1">
      <c r="A16" s="126"/>
      <c r="B16" s="299" t="s">
        <v>9</v>
      </c>
      <c r="C16" s="12"/>
      <c r="D16" s="229" t="s">
        <v>410</v>
      </c>
      <c r="E16" s="497"/>
      <c r="F16" s="241" t="s">
        <v>168</v>
      </c>
      <c r="G16" s="127" t="s">
        <v>65</v>
      </c>
      <c r="H16" s="127">
        <v>8</v>
      </c>
      <c r="I16" s="241" t="s">
        <v>375</v>
      </c>
      <c r="J16" s="391">
        <v>152.92804799999996</v>
      </c>
      <c r="K16" s="498"/>
      <c r="L16" s="499"/>
      <c r="M16" s="500"/>
      <c r="N16" s="501"/>
      <c r="O16" s="561"/>
      <c r="P16" s="349"/>
      <c r="Q16" s="434"/>
      <c r="R16" s="435"/>
      <c r="S16" s="434"/>
      <c r="T16" s="434"/>
      <c r="U16" s="305">
        <f t="shared" si="3"/>
        <v>0</v>
      </c>
      <c r="V16" s="126" t="str">
        <f t="shared" si="4"/>
        <v>No</v>
      </c>
      <c r="W16" s="502" t="str">
        <f t="shared" si="5"/>
        <v>Yes</v>
      </c>
      <c r="X16" s="557"/>
      <c r="Y16" s="204">
        <v>1</v>
      </c>
      <c r="Z16" s="205">
        <f t="shared" si="6"/>
        <v>0</v>
      </c>
      <c r="AB16" s="492">
        <v>6.1</v>
      </c>
      <c r="AC16" s="294">
        <f t="shared" si="7"/>
        <v>0</v>
      </c>
      <c r="AD16" s="292">
        <f t="shared" si="8"/>
        <v>0</v>
      </c>
      <c r="AE16" s="292">
        <f t="shared" si="9"/>
        <v>0</v>
      </c>
      <c r="AF16" s="292">
        <f t="shared" si="10"/>
        <v>0</v>
      </c>
      <c r="AG16" s="292">
        <f t="shared" si="11"/>
        <v>0</v>
      </c>
      <c r="AH16" s="292">
        <f t="shared" si="12"/>
        <v>0</v>
      </c>
      <c r="AI16" s="292">
        <f t="shared" si="13"/>
        <v>0</v>
      </c>
      <c r="AJ16" s="292">
        <f t="shared" si="14"/>
        <v>0</v>
      </c>
      <c r="AK16" s="292">
        <f t="shared" si="15"/>
        <v>0</v>
      </c>
      <c r="AL16" s="292">
        <f t="shared" si="16"/>
        <v>0</v>
      </c>
      <c r="AM16" s="292">
        <f t="shared" si="17"/>
        <v>0</v>
      </c>
      <c r="AN16" s="308">
        <v>1</v>
      </c>
      <c r="AO16" s="442">
        <v>16</v>
      </c>
      <c r="AP16" s="558"/>
      <c r="AQ16" s="442"/>
      <c r="AR16" s="160"/>
      <c r="AS16" s="301"/>
      <c r="AT16" s="160">
        <v>7</v>
      </c>
      <c r="AU16" s="301">
        <v>1</v>
      </c>
      <c r="AV16" s="160"/>
      <c r="AW16" s="301"/>
      <c r="AX16" s="160"/>
      <c r="AY16" s="301"/>
      <c r="BA16" s="12">
        <f t="shared" si="18"/>
        <v>0</v>
      </c>
      <c r="BB16" s="12">
        <f t="shared" si="19"/>
        <v>0</v>
      </c>
      <c r="BC16" s="12">
        <f t="shared" si="20"/>
        <v>0</v>
      </c>
      <c r="BD16" s="12">
        <f t="shared" si="21"/>
        <v>0</v>
      </c>
      <c r="BE16" s="12">
        <f t="shared" si="22"/>
        <v>0</v>
      </c>
      <c r="BF16" s="12">
        <f t="shared" si="23"/>
        <v>0</v>
      </c>
      <c r="BG16" s="12">
        <f t="shared" si="24"/>
        <v>0</v>
      </c>
      <c r="BH16" s="12">
        <f t="shared" si="25"/>
        <v>0</v>
      </c>
      <c r="BI16" s="12"/>
      <c r="BJ16" s="126">
        <f t="shared" si="26"/>
        <v>0</v>
      </c>
      <c r="BK16" s="126">
        <f t="shared" si="27"/>
        <v>0</v>
      </c>
      <c r="BL16" s="126"/>
      <c r="BM16" s="12">
        <f t="shared" si="28"/>
        <v>0</v>
      </c>
      <c r="BN16" s="12">
        <f t="shared" si="29"/>
        <v>0</v>
      </c>
      <c r="BO16" s="12">
        <f t="shared" si="30"/>
        <v>0</v>
      </c>
      <c r="BP16" s="12">
        <f t="shared" si="31"/>
        <v>0</v>
      </c>
      <c r="BQ16" s="12">
        <f t="shared" si="32"/>
        <v>0</v>
      </c>
      <c r="BR16" s="12">
        <f t="shared" si="33"/>
        <v>0</v>
      </c>
      <c r="BS16" s="12">
        <f t="shared" si="34"/>
        <v>0</v>
      </c>
      <c r="BT16" s="12">
        <f t="shared" si="35"/>
        <v>0</v>
      </c>
      <c r="BU16" s="12">
        <f t="shared" si="36"/>
        <v>0</v>
      </c>
      <c r="BV16" s="12">
        <f t="shared" si="37"/>
        <v>0</v>
      </c>
      <c r="BW16" s="12">
        <f t="shared" si="38"/>
        <v>0</v>
      </c>
      <c r="BX16" s="12">
        <f t="shared" si="39"/>
        <v>0</v>
      </c>
      <c r="BY16" s="12">
        <f t="shared" si="40"/>
        <v>0</v>
      </c>
      <c r="BZ16" s="12">
        <f t="shared" si="41"/>
        <v>0</v>
      </c>
      <c r="CA16" s="12">
        <f t="shared" si="42"/>
        <v>0</v>
      </c>
      <c r="CB16" s="12">
        <f t="shared" si="43"/>
        <v>0</v>
      </c>
      <c r="CC16" s="12"/>
    </row>
    <row r="17" spans="1:81" s="557" customFormat="1" ht="57" customHeight="1">
      <c r="A17" s="12"/>
      <c r="B17" s="299" t="s">
        <v>9</v>
      </c>
      <c r="C17" s="12"/>
      <c r="D17" s="389" t="s">
        <v>411</v>
      </c>
      <c r="E17" s="307"/>
      <c r="F17" s="390" t="s">
        <v>168</v>
      </c>
      <c r="G17" s="308" t="s">
        <v>65</v>
      </c>
      <c r="H17" s="308">
        <v>8</v>
      </c>
      <c r="I17" s="390" t="s">
        <v>375</v>
      </c>
      <c r="J17" s="392">
        <v>143.74025120000002</v>
      </c>
      <c r="K17" s="152"/>
      <c r="L17" s="311"/>
      <c r="M17" s="153"/>
      <c r="N17" s="312"/>
      <c r="O17" s="555"/>
      <c r="P17" s="313"/>
      <c r="Q17" s="179"/>
      <c r="R17" s="180"/>
      <c r="S17" s="179"/>
      <c r="T17" s="179"/>
      <c r="U17" s="309">
        <f t="shared" si="3"/>
        <v>0</v>
      </c>
      <c r="V17" s="310" t="str">
        <f t="shared" si="4"/>
        <v>No</v>
      </c>
      <c r="W17" s="205" t="str">
        <f t="shared" si="5"/>
        <v>Yes</v>
      </c>
      <c r="Y17" s="204">
        <v>1</v>
      </c>
      <c r="Z17" s="205">
        <f t="shared" si="6"/>
        <v>0</v>
      </c>
      <c r="AB17" s="492">
        <v>5.85</v>
      </c>
      <c r="AC17" s="294">
        <f t="shared" si="7"/>
        <v>0</v>
      </c>
      <c r="AD17" s="292">
        <f t="shared" si="8"/>
        <v>0</v>
      </c>
      <c r="AE17" s="292">
        <f t="shared" si="9"/>
        <v>0</v>
      </c>
      <c r="AF17" s="292">
        <f t="shared" si="10"/>
        <v>0</v>
      </c>
      <c r="AG17" s="292">
        <f t="shared" si="11"/>
        <v>0</v>
      </c>
      <c r="AH17" s="292">
        <f t="shared" si="12"/>
        <v>0</v>
      </c>
      <c r="AI17" s="292">
        <f t="shared" si="13"/>
        <v>0</v>
      </c>
      <c r="AJ17" s="292">
        <f t="shared" si="14"/>
        <v>0</v>
      </c>
      <c r="AK17" s="292">
        <f t="shared" si="15"/>
        <v>0</v>
      </c>
      <c r="AL17" s="292">
        <f t="shared" si="16"/>
        <v>0</v>
      </c>
      <c r="AM17" s="292">
        <f t="shared" si="17"/>
        <v>0</v>
      </c>
      <c r="AN17" s="129">
        <v>1</v>
      </c>
      <c r="AO17" s="442">
        <v>16</v>
      </c>
      <c r="AP17" s="558"/>
      <c r="AQ17" s="442"/>
      <c r="AR17" s="160"/>
      <c r="AS17" s="301"/>
      <c r="AT17" s="160">
        <v>2</v>
      </c>
      <c r="AU17" s="301">
        <v>4</v>
      </c>
      <c r="AV17" s="160">
        <v>2</v>
      </c>
      <c r="AW17" s="301"/>
      <c r="AX17" s="160"/>
      <c r="AY17" s="301"/>
      <c r="BA17" s="12">
        <f t="shared" si="18"/>
        <v>0</v>
      </c>
      <c r="BB17" s="12">
        <f t="shared" si="19"/>
        <v>0</v>
      </c>
      <c r="BC17" s="12">
        <f t="shared" si="20"/>
        <v>0</v>
      </c>
      <c r="BD17" s="12">
        <f t="shared" si="21"/>
        <v>0</v>
      </c>
      <c r="BE17" s="12">
        <f t="shared" si="22"/>
        <v>0</v>
      </c>
      <c r="BF17" s="12">
        <f t="shared" si="23"/>
        <v>0</v>
      </c>
      <c r="BG17" s="12">
        <f t="shared" si="24"/>
        <v>0</v>
      </c>
      <c r="BH17" s="12">
        <f t="shared" si="25"/>
        <v>0</v>
      </c>
      <c r="BI17" s="12"/>
      <c r="BJ17" s="126">
        <f t="shared" si="26"/>
        <v>0</v>
      </c>
      <c r="BK17" s="126">
        <f t="shared" si="27"/>
        <v>0</v>
      </c>
      <c r="BL17" s="126"/>
      <c r="BM17" s="12">
        <f t="shared" si="28"/>
        <v>0</v>
      </c>
      <c r="BN17" s="12">
        <f t="shared" si="29"/>
        <v>0</v>
      </c>
      <c r="BO17" s="12">
        <f t="shared" si="30"/>
        <v>0</v>
      </c>
      <c r="BP17" s="12">
        <f t="shared" si="31"/>
        <v>0</v>
      </c>
      <c r="BQ17" s="12">
        <f t="shared" si="32"/>
        <v>0</v>
      </c>
      <c r="BR17" s="12">
        <f t="shared" si="33"/>
        <v>0</v>
      </c>
      <c r="BS17" s="12">
        <f t="shared" si="34"/>
        <v>0</v>
      </c>
      <c r="BT17" s="12">
        <f t="shared" si="35"/>
        <v>0</v>
      </c>
      <c r="BU17" s="12">
        <f t="shared" si="36"/>
        <v>0</v>
      </c>
      <c r="BV17" s="12">
        <f t="shared" si="37"/>
        <v>0</v>
      </c>
      <c r="BW17" s="12">
        <f t="shared" si="38"/>
        <v>0</v>
      </c>
      <c r="BX17" s="12">
        <f t="shared" si="39"/>
        <v>0</v>
      </c>
      <c r="BY17" s="12">
        <f t="shared" si="40"/>
        <v>0</v>
      </c>
      <c r="BZ17" s="12">
        <f t="shared" si="41"/>
        <v>0</v>
      </c>
      <c r="CA17" s="12">
        <f t="shared" si="42"/>
        <v>0</v>
      </c>
      <c r="CB17" s="12">
        <f t="shared" si="43"/>
        <v>0</v>
      </c>
      <c r="CC17" s="12"/>
    </row>
    <row r="18" spans="1:81" s="557" customFormat="1" ht="57" customHeight="1">
      <c r="A18" s="12"/>
      <c r="B18" s="299" t="s">
        <v>9</v>
      </c>
      <c r="C18" s="12"/>
      <c r="D18" s="229" t="s">
        <v>412</v>
      </c>
      <c r="E18" s="497"/>
      <c r="F18" s="241" t="s">
        <v>168</v>
      </c>
      <c r="G18" s="127" t="s">
        <v>65</v>
      </c>
      <c r="H18" s="127">
        <v>8</v>
      </c>
      <c r="I18" s="241" t="s">
        <v>375</v>
      </c>
      <c r="J18" s="391">
        <v>117.32025759999999</v>
      </c>
      <c r="K18" s="498"/>
      <c r="L18" s="499"/>
      <c r="M18" s="500"/>
      <c r="N18" s="501"/>
      <c r="O18" s="531"/>
      <c r="P18" s="349"/>
      <c r="Q18" s="434"/>
      <c r="R18" s="435"/>
      <c r="S18" s="434"/>
      <c r="T18" s="434"/>
      <c r="U18" s="305">
        <f t="shared" si="3"/>
        <v>0</v>
      </c>
      <c r="V18" s="126" t="str">
        <f t="shared" si="4"/>
        <v>No</v>
      </c>
      <c r="W18" s="502" t="str">
        <f t="shared" si="5"/>
        <v>Yes</v>
      </c>
      <c r="Y18" s="204">
        <v>1</v>
      </c>
      <c r="Z18" s="205">
        <f t="shared" si="6"/>
        <v>0</v>
      </c>
      <c r="AB18" s="492">
        <v>4.2</v>
      </c>
      <c r="AC18" s="294">
        <f t="shared" si="7"/>
        <v>0</v>
      </c>
      <c r="AD18" s="292">
        <f t="shared" si="8"/>
        <v>0</v>
      </c>
      <c r="AE18" s="292">
        <f t="shared" si="9"/>
        <v>0</v>
      </c>
      <c r="AF18" s="292">
        <f t="shared" si="10"/>
        <v>0</v>
      </c>
      <c r="AG18" s="292">
        <f t="shared" si="11"/>
        <v>0</v>
      </c>
      <c r="AH18" s="292">
        <f t="shared" si="12"/>
        <v>0</v>
      </c>
      <c r="AI18" s="292">
        <f t="shared" si="13"/>
        <v>0</v>
      </c>
      <c r="AJ18" s="292">
        <f t="shared" si="14"/>
        <v>0</v>
      </c>
      <c r="AK18" s="292">
        <f t="shared" si="15"/>
        <v>0</v>
      </c>
      <c r="AL18" s="292">
        <f t="shared" si="16"/>
        <v>0</v>
      </c>
      <c r="AM18" s="292">
        <f t="shared" si="17"/>
        <v>0</v>
      </c>
      <c r="AN18" s="129">
        <v>1</v>
      </c>
      <c r="AO18" s="442">
        <v>16</v>
      </c>
      <c r="AP18" s="558"/>
      <c r="AQ18" s="442"/>
      <c r="AR18" s="160"/>
      <c r="AS18" s="301"/>
      <c r="AT18" s="160"/>
      <c r="AU18" s="301">
        <v>8</v>
      </c>
      <c r="AV18" s="160"/>
      <c r="AW18" s="301"/>
      <c r="AX18" s="160"/>
      <c r="AY18" s="301"/>
      <c r="BA18" s="12">
        <f t="shared" si="18"/>
        <v>0</v>
      </c>
      <c r="BB18" s="12">
        <f t="shared" si="19"/>
        <v>0</v>
      </c>
      <c r="BC18" s="12">
        <f t="shared" si="20"/>
        <v>0</v>
      </c>
      <c r="BD18" s="12">
        <f t="shared" si="21"/>
        <v>0</v>
      </c>
      <c r="BE18" s="12">
        <f t="shared" si="22"/>
        <v>0</v>
      </c>
      <c r="BF18" s="12">
        <f t="shared" si="23"/>
        <v>0</v>
      </c>
      <c r="BG18" s="12">
        <f t="shared" si="24"/>
        <v>0</v>
      </c>
      <c r="BH18" s="12">
        <f t="shared" si="25"/>
        <v>0</v>
      </c>
      <c r="BI18" s="12"/>
      <c r="BJ18" s="126">
        <f t="shared" si="26"/>
        <v>0</v>
      </c>
      <c r="BK18" s="126">
        <f t="shared" si="27"/>
        <v>0</v>
      </c>
      <c r="BL18" s="126"/>
      <c r="BM18" s="12">
        <f t="shared" si="28"/>
        <v>0</v>
      </c>
      <c r="BN18" s="12">
        <f t="shared" si="29"/>
        <v>0</v>
      </c>
      <c r="BO18" s="12">
        <f t="shared" si="30"/>
        <v>0</v>
      </c>
      <c r="BP18" s="12">
        <f t="shared" si="31"/>
        <v>0</v>
      </c>
      <c r="BQ18" s="12">
        <f t="shared" si="32"/>
        <v>0</v>
      </c>
      <c r="BR18" s="12">
        <f t="shared" si="33"/>
        <v>0</v>
      </c>
      <c r="BS18" s="12">
        <f t="shared" si="34"/>
        <v>0</v>
      </c>
      <c r="BT18" s="12">
        <f t="shared" si="35"/>
        <v>0</v>
      </c>
      <c r="BU18" s="12">
        <f t="shared" si="36"/>
        <v>0</v>
      </c>
      <c r="BV18" s="12">
        <f t="shared" si="37"/>
        <v>0</v>
      </c>
      <c r="BW18" s="12">
        <f t="shared" si="38"/>
        <v>0</v>
      </c>
      <c r="BX18" s="12">
        <f t="shared" si="39"/>
        <v>0</v>
      </c>
      <c r="BY18" s="12">
        <f t="shared" si="40"/>
        <v>0</v>
      </c>
      <c r="BZ18" s="12">
        <f t="shared" si="41"/>
        <v>0</v>
      </c>
      <c r="CA18" s="12">
        <f t="shared" si="42"/>
        <v>0</v>
      </c>
      <c r="CB18" s="12">
        <f t="shared" si="43"/>
        <v>0</v>
      </c>
      <c r="CC18" s="12"/>
    </row>
    <row r="19" spans="1:81" s="557" customFormat="1" ht="57" customHeight="1">
      <c r="A19" s="12"/>
      <c r="B19" s="299" t="s">
        <v>9</v>
      </c>
      <c r="C19" s="12"/>
      <c r="D19" s="389" t="s">
        <v>413</v>
      </c>
      <c r="E19" s="307"/>
      <c r="F19" s="390" t="s">
        <v>168</v>
      </c>
      <c r="G19" s="308" t="s">
        <v>165</v>
      </c>
      <c r="H19" s="308">
        <v>12</v>
      </c>
      <c r="I19" s="390" t="s">
        <v>375</v>
      </c>
      <c r="J19" s="392">
        <v>104.76633439999999</v>
      </c>
      <c r="K19" s="152"/>
      <c r="L19" s="311"/>
      <c r="M19" s="153"/>
      <c r="N19" s="312"/>
      <c r="O19" s="555"/>
      <c r="P19" s="313"/>
      <c r="Q19" s="179"/>
      <c r="R19" s="180"/>
      <c r="S19" s="179"/>
      <c r="T19" s="179"/>
      <c r="U19" s="309">
        <f t="shared" si="3"/>
        <v>0</v>
      </c>
      <c r="V19" s="310" t="str">
        <f t="shared" si="4"/>
        <v>No</v>
      </c>
      <c r="W19" s="205" t="str">
        <f t="shared" si="5"/>
        <v>Yes</v>
      </c>
      <c r="Y19" s="204">
        <v>1</v>
      </c>
      <c r="Z19" s="205">
        <f t="shared" si="6"/>
        <v>0</v>
      </c>
      <c r="AB19" s="492">
        <v>3.25</v>
      </c>
      <c r="AC19" s="294">
        <f t="shared" si="7"/>
        <v>0</v>
      </c>
      <c r="AD19" s="292">
        <f t="shared" si="8"/>
        <v>0</v>
      </c>
      <c r="AE19" s="292">
        <f t="shared" si="9"/>
        <v>0</v>
      </c>
      <c r="AF19" s="292">
        <f t="shared" si="10"/>
        <v>0</v>
      </c>
      <c r="AG19" s="292">
        <f t="shared" si="11"/>
        <v>0</v>
      </c>
      <c r="AH19" s="292">
        <f t="shared" si="12"/>
        <v>0</v>
      </c>
      <c r="AI19" s="292">
        <f t="shared" si="13"/>
        <v>0</v>
      </c>
      <c r="AJ19" s="292">
        <f t="shared" si="14"/>
        <v>0</v>
      </c>
      <c r="AK19" s="292">
        <f t="shared" si="15"/>
        <v>0</v>
      </c>
      <c r="AL19" s="292">
        <f t="shared" si="16"/>
        <v>0</v>
      </c>
      <c r="AM19" s="292">
        <f t="shared" si="17"/>
        <v>0</v>
      </c>
      <c r="AN19" s="129">
        <v>1</v>
      </c>
      <c r="AO19" s="442">
        <v>24</v>
      </c>
      <c r="AP19" s="558"/>
      <c r="AQ19" s="442"/>
      <c r="AR19" s="160"/>
      <c r="AS19" s="301">
        <v>3</v>
      </c>
      <c r="AT19" s="160">
        <v>5</v>
      </c>
      <c r="AU19" s="301">
        <v>4</v>
      </c>
      <c r="AV19" s="160"/>
      <c r="AW19" s="301"/>
      <c r="AX19" s="160"/>
      <c r="AY19" s="301"/>
      <c r="BA19" s="12">
        <f t="shared" si="18"/>
        <v>0</v>
      </c>
      <c r="BB19" s="12">
        <f t="shared" si="19"/>
        <v>0</v>
      </c>
      <c r="BC19" s="12">
        <f t="shared" si="20"/>
        <v>0</v>
      </c>
      <c r="BD19" s="12">
        <f t="shared" si="21"/>
        <v>0</v>
      </c>
      <c r="BE19" s="12">
        <f t="shared" si="22"/>
        <v>0</v>
      </c>
      <c r="BF19" s="12">
        <f t="shared" si="23"/>
        <v>0</v>
      </c>
      <c r="BG19" s="12">
        <f t="shared" si="24"/>
        <v>0</v>
      </c>
      <c r="BH19" s="12">
        <f t="shared" si="25"/>
        <v>0</v>
      </c>
      <c r="BI19" s="12"/>
      <c r="BJ19" s="126">
        <f t="shared" si="26"/>
        <v>0</v>
      </c>
      <c r="BK19" s="126">
        <f t="shared" si="27"/>
        <v>0</v>
      </c>
      <c r="BL19" s="126"/>
      <c r="BM19" s="12">
        <f t="shared" si="28"/>
        <v>0</v>
      </c>
      <c r="BN19" s="12">
        <f t="shared" si="29"/>
        <v>0</v>
      </c>
      <c r="BO19" s="12">
        <f t="shared" si="30"/>
        <v>0</v>
      </c>
      <c r="BP19" s="12">
        <f t="shared" si="31"/>
        <v>0</v>
      </c>
      <c r="BQ19" s="12">
        <f t="shared" si="32"/>
        <v>0</v>
      </c>
      <c r="BR19" s="12">
        <f t="shared" si="33"/>
        <v>0</v>
      </c>
      <c r="BS19" s="12">
        <f t="shared" si="34"/>
        <v>0</v>
      </c>
      <c r="BT19" s="12">
        <f t="shared" si="35"/>
        <v>0</v>
      </c>
      <c r="BU19" s="12">
        <f t="shared" si="36"/>
        <v>0</v>
      </c>
      <c r="BV19" s="12">
        <f t="shared" si="37"/>
        <v>0</v>
      </c>
      <c r="BW19" s="12">
        <f t="shared" si="38"/>
        <v>0</v>
      </c>
      <c r="BX19" s="12">
        <f t="shared" si="39"/>
        <v>0</v>
      </c>
      <c r="BY19" s="12">
        <f t="shared" si="40"/>
        <v>0</v>
      </c>
      <c r="BZ19" s="12">
        <f t="shared" si="41"/>
        <v>0</v>
      </c>
      <c r="CA19" s="12">
        <f t="shared" si="42"/>
        <v>0</v>
      </c>
      <c r="CB19" s="12">
        <f t="shared" si="43"/>
        <v>0</v>
      </c>
      <c r="CC19" s="12"/>
    </row>
    <row r="20" spans="1:81" s="557" customFormat="1" ht="57" customHeight="1">
      <c r="A20" s="12"/>
      <c r="B20" s="299" t="s">
        <v>9</v>
      </c>
      <c r="C20" s="12"/>
      <c r="D20" s="229" t="s">
        <v>414</v>
      </c>
      <c r="E20" s="497"/>
      <c r="F20" s="241" t="s">
        <v>168</v>
      </c>
      <c r="G20" s="127" t="s">
        <v>165</v>
      </c>
      <c r="H20" s="127">
        <v>16</v>
      </c>
      <c r="I20" s="241" t="s">
        <v>375</v>
      </c>
      <c r="J20" s="391">
        <v>129.55953919999999</v>
      </c>
      <c r="K20" s="498"/>
      <c r="L20" s="499"/>
      <c r="M20" s="500"/>
      <c r="N20" s="501"/>
      <c r="O20" s="531"/>
      <c r="P20" s="349"/>
      <c r="Q20" s="434"/>
      <c r="R20" s="435"/>
      <c r="S20" s="434"/>
      <c r="T20" s="434"/>
      <c r="U20" s="305">
        <f t="shared" si="3"/>
        <v>0</v>
      </c>
      <c r="V20" s="126" t="str">
        <f t="shared" si="4"/>
        <v>No</v>
      </c>
      <c r="W20" s="502" t="str">
        <f t="shared" si="5"/>
        <v>Yes</v>
      </c>
      <c r="Y20" s="204">
        <v>1</v>
      </c>
      <c r="Z20" s="205">
        <f t="shared" si="6"/>
        <v>0</v>
      </c>
      <c r="AB20" s="492">
        <v>4.8499999999999996</v>
      </c>
      <c r="AC20" s="294">
        <f t="shared" si="7"/>
        <v>0</v>
      </c>
      <c r="AD20" s="292">
        <f t="shared" si="8"/>
        <v>0</v>
      </c>
      <c r="AE20" s="292">
        <f t="shared" si="9"/>
        <v>0</v>
      </c>
      <c r="AF20" s="292">
        <f t="shared" si="10"/>
        <v>0</v>
      </c>
      <c r="AG20" s="292">
        <f t="shared" si="11"/>
        <v>0</v>
      </c>
      <c r="AH20" s="292">
        <f t="shared" si="12"/>
        <v>0</v>
      </c>
      <c r="AI20" s="292">
        <f t="shared" si="13"/>
        <v>0</v>
      </c>
      <c r="AJ20" s="292">
        <f t="shared" si="14"/>
        <v>0</v>
      </c>
      <c r="AK20" s="292">
        <f t="shared" si="15"/>
        <v>0</v>
      </c>
      <c r="AL20" s="292">
        <f t="shared" si="16"/>
        <v>0</v>
      </c>
      <c r="AM20" s="292">
        <f t="shared" si="17"/>
        <v>0</v>
      </c>
      <c r="AN20" s="129">
        <v>1</v>
      </c>
      <c r="AO20" s="442">
        <v>32</v>
      </c>
      <c r="AP20" s="558"/>
      <c r="AQ20" s="442"/>
      <c r="AR20" s="160"/>
      <c r="AS20" s="301"/>
      <c r="AT20" s="160">
        <v>3</v>
      </c>
      <c r="AU20" s="301">
        <v>13</v>
      </c>
      <c r="AV20" s="160"/>
      <c r="AW20" s="301"/>
      <c r="AX20" s="160"/>
      <c r="AY20" s="301"/>
      <c r="BA20" s="12">
        <f t="shared" si="18"/>
        <v>0</v>
      </c>
      <c r="BB20" s="12">
        <f t="shared" si="19"/>
        <v>0</v>
      </c>
      <c r="BC20" s="12">
        <f t="shared" si="20"/>
        <v>0</v>
      </c>
      <c r="BD20" s="12">
        <f t="shared" si="21"/>
        <v>0</v>
      </c>
      <c r="BE20" s="12">
        <f t="shared" si="22"/>
        <v>0</v>
      </c>
      <c r="BF20" s="12">
        <f t="shared" si="23"/>
        <v>0</v>
      </c>
      <c r="BG20" s="12">
        <f t="shared" si="24"/>
        <v>0</v>
      </c>
      <c r="BH20" s="12">
        <f t="shared" si="25"/>
        <v>0</v>
      </c>
      <c r="BI20" s="12"/>
      <c r="BJ20" s="126">
        <f t="shared" si="26"/>
        <v>0</v>
      </c>
      <c r="BK20" s="126">
        <f t="shared" si="27"/>
        <v>0</v>
      </c>
      <c r="BL20" s="126"/>
      <c r="BM20" s="12">
        <f t="shared" si="28"/>
        <v>0</v>
      </c>
      <c r="BN20" s="12">
        <f t="shared" si="29"/>
        <v>0</v>
      </c>
      <c r="BO20" s="12">
        <f t="shared" si="30"/>
        <v>0</v>
      </c>
      <c r="BP20" s="12">
        <f t="shared" si="31"/>
        <v>0</v>
      </c>
      <c r="BQ20" s="12">
        <f t="shared" si="32"/>
        <v>0</v>
      </c>
      <c r="BR20" s="12">
        <f t="shared" si="33"/>
        <v>0</v>
      </c>
      <c r="BS20" s="12">
        <f t="shared" si="34"/>
        <v>0</v>
      </c>
      <c r="BT20" s="12">
        <f t="shared" si="35"/>
        <v>0</v>
      </c>
      <c r="BU20" s="12">
        <f t="shared" si="36"/>
        <v>0</v>
      </c>
      <c r="BV20" s="12">
        <f t="shared" si="37"/>
        <v>0</v>
      </c>
      <c r="BW20" s="12">
        <f t="shared" si="38"/>
        <v>0</v>
      </c>
      <c r="BX20" s="12">
        <f t="shared" si="39"/>
        <v>0</v>
      </c>
      <c r="BY20" s="12">
        <f t="shared" si="40"/>
        <v>0</v>
      </c>
      <c r="BZ20" s="12">
        <f t="shared" si="41"/>
        <v>0</v>
      </c>
      <c r="CA20" s="12">
        <f t="shared" si="42"/>
        <v>0</v>
      </c>
      <c r="CB20" s="12">
        <f t="shared" si="43"/>
        <v>0</v>
      </c>
      <c r="CC20" s="12"/>
    </row>
    <row r="21" spans="1:81" s="560" customFormat="1" ht="57" customHeight="1">
      <c r="A21" s="126"/>
      <c r="B21" s="299" t="s">
        <v>9</v>
      </c>
      <c r="C21" s="12"/>
      <c r="D21" s="389" t="s">
        <v>415</v>
      </c>
      <c r="E21" s="307"/>
      <c r="F21" s="390" t="s">
        <v>167</v>
      </c>
      <c r="G21" s="308" t="s">
        <v>129</v>
      </c>
      <c r="H21" s="308">
        <v>2</v>
      </c>
      <c r="I21" s="390" t="s">
        <v>327</v>
      </c>
      <c r="J21" s="392">
        <v>87.353156800000008</v>
      </c>
      <c r="K21" s="152"/>
      <c r="L21" s="311"/>
      <c r="M21" s="153"/>
      <c r="N21" s="312"/>
      <c r="O21" s="154"/>
      <c r="P21" s="313"/>
      <c r="Q21" s="179"/>
      <c r="R21" s="180"/>
      <c r="S21" s="179"/>
      <c r="T21" s="179"/>
      <c r="U21" s="309">
        <f t="shared" ref="U21:U32" si="44">SUM(K21:T21)*J21</f>
        <v>0</v>
      </c>
      <c r="V21" s="310" t="str">
        <f t="shared" si="4"/>
        <v>No</v>
      </c>
      <c r="W21" s="205" t="str">
        <f t="shared" si="5"/>
        <v>Yes</v>
      </c>
      <c r="X21" s="557"/>
      <c r="Y21" s="204">
        <v>1</v>
      </c>
      <c r="Z21" s="205">
        <f t="shared" ref="Z21:Z32" si="45">Y21*SUM(K21:T21)</f>
        <v>0</v>
      </c>
      <c r="AB21" s="492">
        <v>2.4500000000000002</v>
      </c>
      <c r="AC21" s="294">
        <f t="shared" si="7"/>
        <v>0</v>
      </c>
      <c r="AD21" s="292">
        <f t="shared" si="8"/>
        <v>0</v>
      </c>
      <c r="AE21" s="292">
        <f t="shared" si="9"/>
        <v>0</v>
      </c>
      <c r="AF21" s="292">
        <f t="shared" si="10"/>
        <v>0</v>
      </c>
      <c r="AG21" s="292">
        <f t="shared" si="11"/>
        <v>0</v>
      </c>
      <c r="AH21" s="292">
        <f t="shared" si="12"/>
        <v>0</v>
      </c>
      <c r="AI21" s="292">
        <f t="shared" si="13"/>
        <v>0</v>
      </c>
      <c r="AJ21" s="292">
        <f t="shared" si="14"/>
        <v>0</v>
      </c>
      <c r="AK21" s="292">
        <f t="shared" si="15"/>
        <v>0</v>
      </c>
      <c r="AL21" s="292">
        <f t="shared" si="16"/>
        <v>0</v>
      </c>
      <c r="AM21" s="292">
        <f t="shared" si="17"/>
        <v>0</v>
      </c>
      <c r="AN21" s="308">
        <v>1</v>
      </c>
      <c r="AO21" s="442">
        <v>7</v>
      </c>
      <c r="AP21" s="558"/>
      <c r="AQ21" s="442"/>
      <c r="AR21" s="160"/>
      <c r="AS21" s="301"/>
      <c r="AT21" s="160"/>
      <c r="AU21" s="301"/>
      <c r="AV21" s="160"/>
      <c r="AW21" s="301"/>
      <c r="AX21" s="160"/>
      <c r="AY21" s="301"/>
      <c r="BA21" s="12">
        <f t="shared" si="18"/>
        <v>0</v>
      </c>
      <c r="BB21" s="12">
        <f t="shared" si="19"/>
        <v>0</v>
      </c>
      <c r="BC21" s="12">
        <f t="shared" si="20"/>
        <v>0</v>
      </c>
      <c r="BD21" s="12">
        <f t="shared" si="21"/>
        <v>0</v>
      </c>
      <c r="BE21" s="12">
        <f t="shared" si="22"/>
        <v>0</v>
      </c>
      <c r="BF21" s="12">
        <f t="shared" si="23"/>
        <v>0</v>
      </c>
      <c r="BG21" s="12">
        <f t="shared" si="24"/>
        <v>0</v>
      </c>
      <c r="BH21" s="12">
        <f t="shared" si="25"/>
        <v>0</v>
      </c>
      <c r="BI21" s="12"/>
      <c r="BJ21" s="126">
        <f t="shared" si="26"/>
        <v>0</v>
      </c>
      <c r="BK21" s="126">
        <f t="shared" si="27"/>
        <v>0</v>
      </c>
      <c r="BL21" s="12"/>
      <c r="BM21" s="12">
        <f t="shared" si="28"/>
        <v>0</v>
      </c>
      <c r="BN21" s="12">
        <f t="shared" si="29"/>
        <v>0</v>
      </c>
      <c r="BO21" s="12">
        <f t="shared" si="30"/>
        <v>0</v>
      </c>
      <c r="BP21" s="12">
        <f t="shared" si="31"/>
        <v>0</v>
      </c>
      <c r="BQ21" s="12">
        <f t="shared" si="32"/>
        <v>0</v>
      </c>
      <c r="BR21" s="12">
        <f t="shared" si="33"/>
        <v>0</v>
      </c>
      <c r="BS21" s="12">
        <f t="shared" si="34"/>
        <v>0</v>
      </c>
      <c r="BT21" s="12">
        <f t="shared" si="35"/>
        <v>0</v>
      </c>
      <c r="BU21" s="12">
        <f t="shared" si="36"/>
        <v>0</v>
      </c>
      <c r="BV21" s="12">
        <f t="shared" si="37"/>
        <v>0</v>
      </c>
      <c r="BW21" s="12">
        <f t="shared" si="38"/>
        <v>0</v>
      </c>
      <c r="BX21" s="12">
        <f t="shared" si="39"/>
        <v>0</v>
      </c>
      <c r="BY21" s="12">
        <f t="shared" si="40"/>
        <v>0</v>
      </c>
      <c r="BZ21" s="12">
        <f t="shared" si="41"/>
        <v>0</v>
      </c>
      <c r="CA21" s="12">
        <f t="shared" si="42"/>
        <v>0</v>
      </c>
      <c r="CB21" s="12">
        <f t="shared" si="43"/>
        <v>0</v>
      </c>
      <c r="CC21" s="12"/>
    </row>
    <row r="22" spans="1:81" s="557" customFormat="1" ht="57" customHeight="1">
      <c r="A22" s="12"/>
      <c r="B22" s="299" t="s">
        <v>9</v>
      </c>
      <c r="C22" s="12"/>
      <c r="D22" s="185" t="s">
        <v>416</v>
      </c>
      <c r="E22" s="300"/>
      <c r="F22" s="241" t="s">
        <v>167</v>
      </c>
      <c r="G22" s="127" t="s">
        <v>65</v>
      </c>
      <c r="H22" s="127">
        <v>4</v>
      </c>
      <c r="I22" s="241" t="s">
        <v>327</v>
      </c>
      <c r="J22" s="391">
        <v>79.119768000000008</v>
      </c>
      <c r="K22" s="134"/>
      <c r="L22" s="302"/>
      <c r="M22" s="135"/>
      <c r="N22" s="303"/>
      <c r="O22" s="136"/>
      <c r="P22" s="304"/>
      <c r="Q22" s="177"/>
      <c r="R22" s="178"/>
      <c r="S22" s="177"/>
      <c r="T22" s="177"/>
      <c r="U22" s="305">
        <f t="shared" si="44"/>
        <v>0</v>
      </c>
      <c r="V22" s="126" t="str">
        <f t="shared" si="4"/>
        <v>No</v>
      </c>
      <c r="W22" s="306" t="str">
        <f t="shared" si="5"/>
        <v>Yes</v>
      </c>
      <c r="Y22" s="204">
        <v>1</v>
      </c>
      <c r="Z22" s="205">
        <f t="shared" si="45"/>
        <v>0</v>
      </c>
      <c r="AB22" s="492">
        <v>1.85</v>
      </c>
      <c r="AC22" s="294">
        <f t="shared" si="7"/>
        <v>0</v>
      </c>
      <c r="AD22" s="292">
        <f t="shared" si="8"/>
        <v>0</v>
      </c>
      <c r="AE22" s="292">
        <f t="shared" si="9"/>
        <v>0</v>
      </c>
      <c r="AF22" s="292">
        <f t="shared" si="10"/>
        <v>0</v>
      </c>
      <c r="AG22" s="292">
        <f t="shared" si="11"/>
        <v>0</v>
      </c>
      <c r="AH22" s="292">
        <f t="shared" si="12"/>
        <v>0</v>
      </c>
      <c r="AI22" s="292">
        <f t="shared" si="13"/>
        <v>0</v>
      </c>
      <c r="AJ22" s="292">
        <f t="shared" si="14"/>
        <v>0</v>
      </c>
      <c r="AK22" s="292">
        <f t="shared" si="15"/>
        <v>0</v>
      </c>
      <c r="AL22" s="292">
        <f t="shared" si="16"/>
        <v>0</v>
      </c>
      <c r="AM22" s="292">
        <f t="shared" si="17"/>
        <v>0</v>
      </c>
      <c r="AN22" s="129">
        <v>1</v>
      </c>
      <c r="AO22" s="442">
        <v>8</v>
      </c>
      <c r="AP22" s="558"/>
      <c r="AQ22" s="442"/>
      <c r="AR22" s="160"/>
      <c r="AS22" s="301"/>
      <c r="AT22" s="160"/>
      <c r="AU22" s="301"/>
      <c r="AV22" s="160"/>
      <c r="AW22" s="301"/>
      <c r="AX22" s="160"/>
      <c r="AY22" s="301"/>
      <c r="BA22" s="12">
        <f t="shared" si="18"/>
        <v>0</v>
      </c>
      <c r="BB22" s="12">
        <f t="shared" si="19"/>
        <v>0</v>
      </c>
      <c r="BC22" s="12">
        <f t="shared" si="20"/>
        <v>0</v>
      </c>
      <c r="BD22" s="12">
        <f t="shared" si="21"/>
        <v>0</v>
      </c>
      <c r="BE22" s="12">
        <f t="shared" si="22"/>
        <v>0</v>
      </c>
      <c r="BF22" s="12">
        <f t="shared" si="23"/>
        <v>0</v>
      </c>
      <c r="BG22" s="12">
        <f t="shared" si="24"/>
        <v>0</v>
      </c>
      <c r="BH22" s="12">
        <f t="shared" si="25"/>
        <v>0</v>
      </c>
      <c r="BI22" s="12"/>
      <c r="BJ22" s="126">
        <f t="shared" si="26"/>
        <v>0</v>
      </c>
      <c r="BK22" s="126">
        <f t="shared" si="27"/>
        <v>0</v>
      </c>
      <c r="BL22" s="12"/>
      <c r="BM22" s="12">
        <f t="shared" si="28"/>
        <v>0</v>
      </c>
      <c r="BN22" s="12">
        <f t="shared" si="29"/>
        <v>0</v>
      </c>
      <c r="BO22" s="12">
        <f t="shared" si="30"/>
        <v>0</v>
      </c>
      <c r="BP22" s="12">
        <f t="shared" si="31"/>
        <v>0</v>
      </c>
      <c r="BQ22" s="12">
        <f t="shared" si="32"/>
        <v>0</v>
      </c>
      <c r="BR22" s="12">
        <f t="shared" si="33"/>
        <v>0</v>
      </c>
      <c r="BS22" s="12">
        <f t="shared" si="34"/>
        <v>0</v>
      </c>
      <c r="BT22" s="12">
        <f t="shared" si="35"/>
        <v>0</v>
      </c>
      <c r="BU22" s="12">
        <f t="shared" si="36"/>
        <v>0</v>
      </c>
      <c r="BV22" s="12">
        <f t="shared" si="37"/>
        <v>0</v>
      </c>
      <c r="BW22" s="12">
        <f t="shared" si="38"/>
        <v>0</v>
      </c>
      <c r="BX22" s="12">
        <f t="shared" si="39"/>
        <v>0</v>
      </c>
      <c r="BY22" s="12">
        <f t="shared" si="40"/>
        <v>0</v>
      </c>
      <c r="BZ22" s="12">
        <f t="shared" si="41"/>
        <v>0</v>
      </c>
      <c r="CA22" s="12">
        <f t="shared" si="42"/>
        <v>0</v>
      </c>
      <c r="CB22" s="12">
        <f t="shared" si="43"/>
        <v>0</v>
      </c>
      <c r="CC22" s="12"/>
    </row>
    <row r="23" spans="1:81" s="560" customFormat="1" ht="57" customHeight="1">
      <c r="A23" s="126"/>
      <c r="B23" s="299" t="s">
        <v>9</v>
      </c>
      <c r="C23" s="12"/>
      <c r="D23" s="389" t="s">
        <v>417</v>
      </c>
      <c r="E23" s="307"/>
      <c r="F23" s="390" t="s">
        <v>169</v>
      </c>
      <c r="G23" s="308" t="s">
        <v>65</v>
      </c>
      <c r="H23" s="308">
        <v>4</v>
      </c>
      <c r="I23" s="390" t="s">
        <v>327</v>
      </c>
      <c r="J23" s="392">
        <v>74.954006399999997</v>
      </c>
      <c r="K23" s="152"/>
      <c r="L23" s="311"/>
      <c r="M23" s="153"/>
      <c r="N23" s="312"/>
      <c r="O23" s="154"/>
      <c r="P23" s="313"/>
      <c r="Q23" s="179"/>
      <c r="R23" s="180"/>
      <c r="S23" s="179"/>
      <c r="T23" s="179"/>
      <c r="U23" s="309">
        <f t="shared" si="44"/>
        <v>0</v>
      </c>
      <c r="V23" s="310" t="str">
        <f t="shared" si="4"/>
        <v>No</v>
      </c>
      <c r="W23" s="205" t="str">
        <f t="shared" si="5"/>
        <v>Yes</v>
      </c>
      <c r="X23" s="557"/>
      <c r="Y23" s="204">
        <v>1</v>
      </c>
      <c r="Z23" s="205">
        <f t="shared" si="45"/>
        <v>0</v>
      </c>
      <c r="AB23" s="492">
        <v>1.55</v>
      </c>
      <c r="AC23" s="294">
        <f t="shared" si="7"/>
        <v>0</v>
      </c>
      <c r="AD23" s="292">
        <f t="shared" si="8"/>
        <v>0</v>
      </c>
      <c r="AE23" s="292">
        <f t="shared" si="9"/>
        <v>0</v>
      </c>
      <c r="AF23" s="292">
        <f t="shared" si="10"/>
        <v>0</v>
      </c>
      <c r="AG23" s="292">
        <f t="shared" si="11"/>
        <v>0</v>
      </c>
      <c r="AH23" s="292">
        <f t="shared" si="12"/>
        <v>0</v>
      </c>
      <c r="AI23" s="292">
        <f t="shared" si="13"/>
        <v>0</v>
      </c>
      <c r="AJ23" s="292">
        <f t="shared" si="14"/>
        <v>0</v>
      </c>
      <c r="AK23" s="292">
        <f t="shared" si="15"/>
        <v>0</v>
      </c>
      <c r="AL23" s="292">
        <f t="shared" si="16"/>
        <v>0</v>
      </c>
      <c r="AM23" s="292">
        <f t="shared" si="17"/>
        <v>0</v>
      </c>
      <c r="AN23" s="308">
        <v>1</v>
      </c>
      <c r="AO23" s="442">
        <v>12</v>
      </c>
      <c r="AP23" s="558"/>
      <c r="AQ23" s="442"/>
      <c r="AR23" s="160"/>
      <c r="AS23" s="301"/>
      <c r="AT23" s="160"/>
      <c r="AU23" s="301"/>
      <c r="AV23" s="160"/>
      <c r="AW23" s="301"/>
      <c r="AX23" s="160"/>
      <c r="AY23" s="301"/>
      <c r="BA23" s="12">
        <f t="shared" si="18"/>
        <v>0</v>
      </c>
      <c r="BB23" s="12">
        <f t="shared" si="19"/>
        <v>0</v>
      </c>
      <c r="BC23" s="12">
        <f t="shared" si="20"/>
        <v>0</v>
      </c>
      <c r="BD23" s="12">
        <f t="shared" si="21"/>
        <v>0</v>
      </c>
      <c r="BE23" s="12">
        <f t="shared" si="22"/>
        <v>0</v>
      </c>
      <c r="BF23" s="12">
        <f t="shared" si="23"/>
        <v>0</v>
      </c>
      <c r="BG23" s="12">
        <f t="shared" si="24"/>
        <v>0</v>
      </c>
      <c r="BH23" s="12">
        <f t="shared" si="25"/>
        <v>0</v>
      </c>
      <c r="BI23" s="12"/>
      <c r="BJ23" s="126">
        <f t="shared" si="26"/>
        <v>0</v>
      </c>
      <c r="BK23" s="126">
        <f t="shared" si="27"/>
        <v>0</v>
      </c>
      <c r="BL23" s="12"/>
      <c r="BM23" s="12">
        <f t="shared" si="28"/>
        <v>0</v>
      </c>
      <c r="BN23" s="12">
        <f t="shared" si="29"/>
        <v>0</v>
      </c>
      <c r="BO23" s="12">
        <f t="shared" si="30"/>
        <v>0</v>
      </c>
      <c r="BP23" s="12">
        <f t="shared" si="31"/>
        <v>0</v>
      </c>
      <c r="BQ23" s="12">
        <f t="shared" si="32"/>
        <v>0</v>
      </c>
      <c r="BR23" s="12">
        <f t="shared" si="33"/>
        <v>0</v>
      </c>
      <c r="BS23" s="12">
        <f t="shared" si="34"/>
        <v>0</v>
      </c>
      <c r="BT23" s="12">
        <f t="shared" si="35"/>
        <v>0</v>
      </c>
      <c r="BU23" s="12">
        <f t="shared" si="36"/>
        <v>0</v>
      </c>
      <c r="BV23" s="12">
        <f t="shared" si="37"/>
        <v>0</v>
      </c>
      <c r="BW23" s="12">
        <f t="shared" si="38"/>
        <v>0</v>
      </c>
      <c r="BX23" s="12">
        <f t="shared" si="39"/>
        <v>0</v>
      </c>
      <c r="BY23" s="12">
        <f t="shared" si="40"/>
        <v>0</v>
      </c>
      <c r="BZ23" s="12">
        <f t="shared" si="41"/>
        <v>0</v>
      </c>
      <c r="CA23" s="12">
        <f t="shared" si="42"/>
        <v>0</v>
      </c>
      <c r="CB23" s="12">
        <f t="shared" si="43"/>
        <v>0</v>
      </c>
      <c r="CC23" s="12"/>
    </row>
    <row r="24" spans="1:81" s="557" customFormat="1" ht="57" customHeight="1">
      <c r="A24" s="12"/>
      <c r="B24" s="299" t="s">
        <v>9</v>
      </c>
      <c r="C24" s="12"/>
      <c r="D24" s="185" t="s">
        <v>418</v>
      </c>
      <c r="E24" s="300"/>
      <c r="F24" s="241" t="s">
        <v>167</v>
      </c>
      <c r="G24" s="127" t="s">
        <v>65</v>
      </c>
      <c r="H24" s="127">
        <v>4</v>
      </c>
      <c r="I24" s="241" t="s">
        <v>327</v>
      </c>
      <c r="J24" s="391">
        <v>70.50854720000001</v>
      </c>
      <c r="K24" s="134"/>
      <c r="L24" s="302"/>
      <c r="M24" s="135"/>
      <c r="N24" s="303"/>
      <c r="O24" s="136"/>
      <c r="P24" s="304"/>
      <c r="Q24" s="177"/>
      <c r="R24" s="178"/>
      <c r="S24" s="177"/>
      <c r="T24" s="177"/>
      <c r="U24" s="305">
        <f t="shared" si="44"/>
        <v>0</v>
      </c>
      <c r="V24" s="126" t="str">
        <f t="shared" si="4"/>
        <v>No</v>
      </c>
      <c r="W24" s="306" t="str">
        <f t="shared" si="5"/>
        <v>Yes</v>
      </c>
      <c r="Y24" s="204">
        <v>1</v>
      </c>
      <c r="Z24" s="205">
        <f t="shared" si="45"/>
        <v>0</v>
      </c>
      <c r="AB24" s="492">
        <v>1.35</v>
      </c>
      <c r="AC24" s="294">
        <f t="shared" si="7"/>
        <v>0</v>
      </c>
      <c r="AD24" s="292">
        <f t="shared" si="8"/>
        <v>0</v>
      </c>
      <c r="AE24" s="292">
        <f t="shared" si="9"/>
        <v>0</v>
      </c>
      <c r="AF24" s="292">
        <f t="shared" si="10"/>
        <v>0</v>
      </c>
      <c r="AG24" s="292">
        <f t="shared" si="11"/>
        <v>0</v>
      </c>
      <c r="AH24" s="292">
        <f t="shared" si="12"/>
        <v>0</v>
      </c>
      <c r="AI24" s="292">
        <f t="shared" si="13"/>
        <v>0</v>
      </c>
      <c r="AJ24" s="292">
        <f t="shared" si="14"/>
        <v>0</v>
      </c>
      <c r="AK24" s="292">
        <f t="shared" si="15"/>
        <v>0</v>
      </c>
      <c r="AL24" s="292">
        <f t="shared" si="16"/>
        <v>0</v>
      </c>
      <c r="AM24" s="292">
        <f t="shared" si="17"/>
        <v>0</v>
      </c>
      <c r="AN24" s="129">
        <v>1</v>
      </c>
      <c r="AO24" s="442">
        <v>8</v>
      </c>
      <c r="AP24" s="558"/>
      <c r="AQ24" s="442"/>
      <c r="AR24" s="160"/>
      <c r="AS24" s="301"/>
      <c r="AT24" s="160"/>
      <c r="AU24" s="301"/>
      <c r="AV24" s="160"/>
      <c r="AW24" s="301"/>
      <c r="AX24" s="160"/>
      <c r="AY24" s="301"/>
      <c r="BA24" s="12">
        <f t="shared" si="18"/>
        <v>0</v>
      </c>
      <c r="BB24" s="12">
        <f t="shared" si="19"/>
        <v>0</v>
      </c>
      <c r="BC24" s="12">
        <f t="shared" si="20"/>
        <v>0</v>
      </c>
      <c r="BD24" s="12">
        <f t="shared" si="21"/>
        <v>0</v>
      </c>
      <c r="BE24" s="12">
        <f t="shared" si="22"/>
        <v>0</v>
      </c>
      <c r="BF24" s="12">
        <f t="shared" si="23"/>
        <v>0</v>
      </c>
      <c r="BG24" s="12">
        <f t="shared" si="24"/>
        <v>0</v>
      </c>
      <c r="BH24" s="12">
        <f t="shared" si="25"/>
        <v>0</v>
      </c>
      <c r="BI24" s="12"/>
      <c r="BJ24" s="126">
        <f t="shared" si="26"/>
        <v>0</v>
      </c>
      <c r="BK24" s="126">
        <f t="shared" si="27"/>
        <v>0</v>
      </c>
      <c r="BL24" s="12"/>
      <c r="BM24" s="12">
        <f t="shared" si="28"/>
        <v>0</v>
      </c>
      <c r="BN24" s="12">
        <f t="shared" si="29"/>
        <v>0</v>
      </c>
      <c r="BO24" s="12">
        <f t="shared" si="30"/>
        <v>0</v>
      </c>
      <c r="BP24" s="12">
        <f t="shared" si="31"/>
        <v>0</v>
      </c>
      <c r="BQ24" s="12">
        <f t="shared" si="32"/>
        <v>0</v>
      </c>
      <c r="BR24" s="12">
        <f t="shared" si="33"/>
        <v>0</v>
      </c>
      <c r="BS24" s="12">
        <f t="shared" si="34"/>
        <v>0</v>
      </c>
      <c r="BT24" s="12">
        <f t="shared" si="35"/>
        <v>0</v>
      </c>
      <c r="BU24" s="12">
        <f t="shared" si="36"/>
        <v>0</v>
      </c>
      <c r="BV24" s="12">
        <f t="shared" si="37"/>
        <v>0</v>
      </c>
      <c r="BW24" s="12">
        <f t="shared" si="38"/>
        <v>0</v>
      </c>
      <c r="BX24" s="12">
        <f t="shared" si="39"/>
        <v>0</v>
      </c>
      <c r="BY24" s="12">
        <f t="shared" si="40"/>
        <v>0</v>
      </c>
      <c r="BZ24" s="12">
        <f t="shared" si="41"/>
        <v>0</v>
      </c>
      <c r="CA24" s="12">
        <f t="shared" si="42"/>
        <v>0</v>
      </c>
      <c r="CB24" s="12">
        <f t="shared" si="43"/>
        <v>0</v>
      </c>
      <c r="CC24" s="12"/>
    </row>
    <row r="25" spans="1:81" s="560" customFormat="1" ht="57" customHeight="1">
      <c r="A25" s="126"/>
      <c r="B25" s="299" t="s">
        <v>9</v>
      </c>
      <c r="C25" s="12"/>
      <c r="D25" s="389" t="s">
        <v>419</v>
      </c>
      <c r="E25" s="307"/>
      <c r="F25" s="390" t="s">
        <v>170</v>
      </c>
      <c r="G25" s="308" t="s">
        <v>165</v>
      </c>
      <c r="H25" s="308">
        <v>6</v>
      </c>
      <c r="I25" s="390" t="s">
        <v>327</v>
      </c>
      <c r="J25" s="392">
        <v>66.914411200000004</v>
      </c>
      <c r="K25" s="152"/>
      <c r="L25" s="311"/>
      <c r="M25" s="153"/>
      <c r="N25" s="312"/>
      <c r="O25" s="154"/>
      <c r="P25" s="313"/>
      <c r="Q25" s="179"/>
      <c r="R25" s="180"/>
      <c r="S25" s="179"/>
      <c r="T25" s="179"/>
      <c r="U25" s="309">
        <f t="shared" si="44"/>
        <v>0</v>
      </c>
      <c r="V25" s="310" t="str">
        <f t="shared" si="4"/>
        <v>No</v>
      </c>
      <c r="W25" s="205" t="str">
        <f t="shared" si="5"/>
        <v>Yes</v>
      </c>
      <c r="X25" s="557"/>
      <c r="Y25" s="204">
        <v>1</v>
      </c>
      <c r="Z25" s="205">
        <f t="shared" si="45"/>
        <v>0</v>
      </c>
      <c r="AB25" s="492">
        <v>1.1000000000000001</v>
      </c>
      <c r="AC25" s="294">
        <f t="shared" si="7"/>
        <v>0</v>
      </c>
      <c r="AD25" s="292">
        <f t="shared" si="8"/>
        <v>0</v>
      </c>
      <c r="AE25" s="292">
        <f t="shared" si="9"/>
        <v>0</v>
      </c>
      <c r="AF25" s="292">
        <f t="shared" si="10"/>
        <v>0</v>
      </c>
      <c r="AG25" s="292">
        <f t="shared" si="11"/>
        <v>0</v>
      </c>
      <c r="AH25" s="292">
        <f t="shared" si="12"/>
        <v>0</v>
      </c>
      <c r="AI25" s="292">
        <f t="shared" si="13"/>
        <v>0</v>
      </c>
      <c r="AJ25" s="292">
        <f t="shared" si="14"/>
        <v>0</v>
      </c>
      <c r="AK25" s="292">
        <f t="shared" si="15"/>
        <v>0</v>
      </c>
      <c r="AL25" s="292">
        <f t="shared" si="16"/>
        <v>0</v>
      </c>
      <c r="AM25" s="292">
        <f t="shared" si="17"/>
        <v>0</v>
      </c>
      <c r="AN25" s="308">
        <v>1</v>
      </c>
      <c r="AO25" s="442">
        <v>12</v>
      </c>
      <c r="AP25" s="558"/>
      <c r="AQ25" s="442"/>
      <c r="AR25" s="160"/>
      <c r="AS25" s="301"/>
      <c r="AT25" s="160"/>
      <c r="AU25" s="301"/>
      <c r="AV25" s="160"/>
      <c r="AW25" s="301"/>
      <c r="AX25" s="160"/>
      <c r="AY25" s="301"/>
      <c r="BA25" s="12">
        <f t="shared" si="18"/>
        <v>0</v>
      </c>
      <c r="BB25" s="12">
        <f t="shared" si="19"/>
        <v>0</v>
      </c>
      <c r="BC25" s="12">
        <f t="shared" si="20"/>
        <v>0</v>
      </c>
      <c r="BD25" s="12">
        <f t="shared" si="21"/>
        <v>0</v>
      </c>
      <c r="BE25" s="12">
        <f t="shared" si="22"/>
        <v>0</v>
      </c>
      <c r="BF25" s="12">
        <f t="shared" si="23"/>
        <v>0</v>
      </c>
      <c r="BG25" s="12">
        <f t="shared" si="24"/>
        <v>0</v>
      </c>
      <c r="BH25" s="12">
        <f t="shared" si="25"/>
        <v>0</v>
      </c>
      <c r="BI25" s="12"/>
      <c r="BJ25" s="126">
        <f t="shared" si="26"/>
        <v>0</v>
      </c>
      <c r="BK25" s="126">
        <f t="shared" si="27"/>
        <v>0</v>
      </c>
      <c r="BL25" s="12"/>
      <c r="BM25" s="12">
        <f t="shared" si="28"/>
        <v>0</v>
      </c>
      <c r="BN25" s="12">
        <f t="shared" si="29"/>
        <v>0</v>
      </c>
      <c r="BO25" s="12">
        <f t="shared" si="30"/>
        <v>0</v>
      </c>
      <c r="BP25" s="12">
        <f t="shared" si="31"/>
        <v>0</v>
      </c>
      <c r="BQ25" s="12">
        <f t="shared" si="32"/>
        <v>0</v>
      </c>
      <c r="BR25" s="12">
        <f t="shared" si="33"/>
        <v>0</v>
      </c>
      <c r="BS25" s="12">
        <f t="shared" si="34"/>
        <v>0</v>
      </c>
      <c r="BT25" s="12">
        <f t="shared" si="35"/>
        <v>0</v>
      </c>
      <c r="BU25" s="12">
        <f t="shared" si="36"/>
        <v>0</v>
      </c>
      <c r="BV25" s="12">
        <f t="shared" si="37"/>
        <v>0</v>
      </c>
      <c r="BW25" s="12">
        <f t="shared" si="38"/>
        <v>0</v>
      </c>
      <c r="BX25" s="12">
        <f t="shared" si="39"/>
        <v>0</v>
      </c>
      <c r="BY25" s="12">
        <f t="shared" si="40"/>
        <v>0</v>
      </c>
      <c r="BZ25" s="12">
        <f t="shared" si="41"/>
        <v>0</v>
      </c>
      <c r="CA25" s="12">
        <f t="shared" si="42"/>
        <v>0</v>
      </c>
      <c r="CB25" s="12">
        <f t="shared" si="43"/>
        <v>0</v>
      </c>
      <c r="CC25" s="12"/>
    </row>
    <row r="26" spans="1:81" s="557" customFormat="1" ht="57" customHeight="1">
      <c r="A26" s="12"/>
      <c r="B26" s="299" t="s">
        <v>9</v>
      </c>
      <c r="C26" s="12"/>
      <c r="D26" s="185" t="s">
        <v>420</v>
      </c>
      <c r="E26" s="300"/>
      <c r="F26" s="241" t="s">
        <v>329</v>
      </c>
      <c r="G26" s="127" t="s">
        <v>165</v>
      </c>
      <c r="H26" s="127">
        <v>8</v>
      </c>
      <c r="I26" s="241" t="s">
        <v>327</v>
      </c>
      <c r="J26" s="391">
        <v>88.727038399999998</v>
      </c>
      <c r="K26" s="134"/>
      <c r="L26" s="302"/>
      <c r="M26" s="135"/>
      <c r="N26" s="303"/>
      <c r="O26" s="136"/>
      <c r="P26" s="304"/>
      <c r="Q26" s="177"/>
      <c r="R26" s="178"/>
      <c r="S26" s="177"/>
      <c r="T26" s="177"/>
      <c r="U26" s="305">
        <f t="shared" si="44"/>
        <v>0</v>
      </c>
      <c r="V26" s="126" t="str">
        <f t="shared" si="4"/>
        <v>No</v>
      </c>
      <c r="W26" s="306" t="str">
        <f t="shared" si="5"/>
        <v>Yes</v>
      </c>
      <c r="Y26" s="204">
        <v>1</v>
      </c>
      <c r="Z26" s="205">
        <f t="shared" si="45"/>
        <v>0</v>
      </c>
      <c r="AB26" s="492">
        <v>2.4500000000000002</v>
      </c>
      <c r="AC26" s="294">
        <f t="shared" si="7"/>
        <v>0</v>
      </c>
      <c r="AD26" s="292">
        <f t="shared" si="8"/>
        <v>0</v>
      </c>
      <c r="AE26" s="292">
        <f t="shared" si="9"/>
        <v>0</v>
      </c>
      <c r="AF26" s="292">
        <f t="shared" si="10"/>
        <v>0</v>
      </c>
      <c r="AG26" s="292">
        <f t="shared" si="11"/>
        <v>0</v>
      </c>
      <c r="AH26" s="292">
        <f t="shared" si="12"/>
        <v>0</v>
      </c>
      <c r="AI26" s="292">
        <f t="shared" si="13"/>
        <v>0</v>
      </c>
      <c r="AJ26" s="292">
        <f t="shared" si="14"/>
        <v>0</v>
      </c>
      <c r="AK26" s="292">
        <f t="shared" si="15"/>
        <v>0</v>
      </c>
      <c r="AL26" s="292">
        <f t="shared" si="16"/>
        <v>0</v>
      </c>
      <c r="AM26" s="292">
        <f t="shared" si="17"/>
        <v>0</v>
      </c>
      <c r="AN26" s="129">
        <v>1</v>
      </c>
      <c r="AO26" s="442">
        <v>21</v>
      </c>
      <c r="AP26" s="558"/>
      <c r="AQ26" s="442"/>
      <c r="AR26" s="160"/>
      <c r="AS26" s="301"/>
      <c r="AT26" s="160"/>
      <c r="AU26" s="301"/>
      <c r="AV26" s="160"/>
      <c r="AW26" s="301"/>
      <c r="AX26" s="160"/>
      <c r="AY26" s="301"/>
      <c r="BA26" s="12">
        <f t="shared" si="18"/>
        <v>0</v>
      </c>
      <c r="BB26" s="12">
        <f t="shared" si="19"/>
        <v>0</v>
      </c>
      <c r="BC26" s="12">
        <f t="shared" si="20"/>
        <v>0</v>
      </c>
      <c r="BD26" s="12">
        <f t="shared" si="21"/>
        <v>0</v>
      </c>
      <c r="BE26" s="12">
        <f t="shared" si="22"/>
        <v>0</v>
      </c>
      <c r="BF26" s="12">
        <f t="shared" si="23"/>
        <v>0</v>
      </c>
      <c r="BG26" s="12">
        <f t="shared" si="24"/>
        <v>0</v>
      </c>
      <c r="BH26" s="12">
        <f t="shared" si="25"/>
        <v>0</v>
      </c>
      <c r="BI26" s="12"/>
      <c r="BJ26" s="126">
        <f t="shared" si="26"/>
        <v>0</v>
      </c>
      <c r="BK26" s="126">
        <f t="shared" si="27"/>
        <v>0</v>
      </c>
      <c r="BL26" s="12"/>
      <c r="BM26" s="12">
        <f t="shared" si="28"/>
        <v>0</v>
      </c>
      <c r="BN26" s="12">
        <f t="shared" si="29"/>
        <v>0</v>
      </c>
      <c r="BO26" s="12">
        <f t="shared" si="30"/>
        <v>0</v>
      </c>
      <c r="BP26" s="12">
        <f t="shared" si="31"/>
        <v>0</v>
      </c>
      <c r="BQ26" s="12">
        <f t="shared" si="32"/>
        <v>0</v>
      </c>
      <c r="BR26" s="12">
        <f t="shared" si="33"/>
        <v>0</v>
      </c>
      <c r="BS26" s="12">
        <f t="shared" si="34"/>
        <v>0</v>
      </c>
      <c r="BT26" s="12">
        <f t="shared" si="35"/>
        <v>0</v>
      </c>
      <c r="BU26" s="12">
        <f t="shared" si="36"/>
        <v>0</v>
      </c>
      <c r="BV26" s="12">
        <f t="shared" si="37"/>
        <v>0</v>
      </c>
      <c r="BW26" s="12">
        <f t="shared" si="38"/>
        <v>0</v>
      </c>
      <c r="BX26" s="12">
        <f t="shared" si="39"/>
        <v>0</v>
      </c>
      <c r="BY26" s="12">
        <f t="shared" si="40"/>
        <v>0</v>
      </c>
      <c r="BZ26" s="12">
        <f t="shared" si="41"/>
        <v>0</v>
      </c>
      <c r="CA26" s="12">
        <f t="shared" si="42"/>
        <v>0</v>
      </c>
      <c r="CB26" s="12">
        <f t="shared" si="43"/>
        <v>0</v>
      </c>
      <c r="CC26" s="12"/>
    </row>
    <row r="27" spans="1:81" s="560" customFormat="1" ht="57" customHeight="1">
      <c r="A27" s="126"/>
      <c r="B27" s="299" t="s">
        <v>9</v>
      </c>
      <c r="C27" s="12"/>
      <c r="D27" s="389" t="s">
        <v>421</v>
      </c>
      <c r="E27" s="307"/>
      <c r="F27" s="390" t="s">
        <v>329</v>
      </c>
      <c r="G27" s="308" t="s">
        <v>165</v>
      </c>
      <c r="H27" s="308">
        <v>8</v>
      </c>
      <c r="I27" s="390" t="s">
        <v>327</v>
      </c>
      <c r="J27" s="392">
        <v>59.593643200000002</v>
      </c>
      <c r="K27" s="152"/>
      <c r="L27" s="311"/>
      <c r="M27" s="153"/>
      <c r="N27" s="312"/>
      <c r="O27" s="154"/>
      <c r="P27" s="313"/>
      <c r="Q27" s="179"/>
      <c r="R27" s="180"/>
      <c r="S27" s="179"/>
      <c r="T27" s="179"/>
      <c r="U27" s="309">
        <f t="shared" si="44"/>
        <v>0</v>
      </c>
      <c r="V27" s="310" t="str">
        <f t="shared" si="4"/>
        <v>No</v>
      </c>
      <c r="W27" s="205" t="str">
        <f t="shared" si="5"/>
        <v>Yes</v>
      </c>
      <c r="X27" s="557"/>
      <c r="Y27" s="204">
        <v>1</v>
      </c>
      <c r="Z27" s="205">
        <f t="shared" si="45"/>
        <v>0</v>
      </c>
      <c r="AB27" s="492">
        <v>0.7</v>
      </c>
      <c r="AC27" s="294">
        <f t="shared" si="7"/>
        <v>0</v>
      </c>
      <c r="AD27" s="292">
        <f t="shared" si="8"/>
        <v>0</v>
      </c>
      <c r="AE27" s="292">
        <f t="shared" si="9"/>
        <v>0</v>
      </c>
      <c r="AF27" s="292">
        <f t="shared" si="10"/>
        <v>0</v>
      </c>
      <c r="AG27" s="292">
        <f t="shared" si="11"/>
        <v>0</v>
      </c>
      <c r="AH27" s="292">
        <f t="shared" si="12"/>
        <v>0</v>
      </c>
      <c r="AI27" s="292">
        <f t="shared" si="13"/>
        <v>0</v>
      </c>
      <c r="AJ27" s="292">
        <f t="shared" si="14"/>
        <v>0</v>
      </c>
      <c r="AK27" s="292">
        <f t="shared" si="15"/>
        <v>0</v>
      </c>
      <c r="AL27" s="292">
        <f t="shared" si="16"/>
        <v>0</v>
      </c>
      <c r="AM27" s="292">
        <f t="shared" si="17"/>
        <v>0</v>
      </c>
      <c r="AN27" s="308">
        <v>1</v>
      </c>
      <c r="AO27" s="442">
        <v>16</v>
      </c>
      <c r="AP27" s="558"/>
      <c r="AQ27" s="442"/>
      <c r="AR27" s="160"/>
      <c r="AS27" s="301"/>
      <c r="AT27" s="160"/>
      <c r="AU27" s="301"/>
      <c r="AV27" s="160"/>
      <c r="AW27" s="301"/>
      <c r="AX27" s="160"/>
      <c r="AY27" s="301"/>
      <c r="BA27" s="12">
        <f t="shared" si="18"/>
        <v>0</v>
      </c>
      <c r="BB27" s="12">
        <f t="shared" si="19"/>
        <v>0</v>
      </c>
      <c r="BC27" s="12">
        <f t="shared" si="20"/>
        <v>0</v>
      </c>
      <c r="BD27" s="12">
        <f t="shared" si="21"/>
        <v>0</v>
      </c>
      <c r="BE27" s="12">
        <f t="shared" si="22"/>
        <v>0</v>
      </c>
      <c r="BF27" s="12">
        <f t="shared" si="23"/>
        <v>0</v>
      </c>
      <c r="BG27" s="12">
        <f t="shared" si="24"/>
        <v>0</v>
      </c>
      <c r="BH27" s="12">
        <f t="shared" si="25"/>
        <v>0</v>
      </c>
      <c r="BI27" s="12"/>
      <c r="BJ27" s="126">
        <f t="shared" si="26"/>
        <v>0</v>
      </c>
      <c r="BK27" s="126">
        <f t="shared" si="27"/>
        <v>0</v>
      </c>
      <c r="BL27" s="12"/>
      <c r="BM27" s="12">
        <f t="shared" si="28"/>
        <v>0</v>
      </c>
      <c r="BN27" s="12">
        <f t="shared" si="29"/>
        <v>0</v>
      </c>
      <c r="BO27" s="12">
        <f t="shared" si="30"/>
        <v>0</v>
      </c>
      <c r="BP27" s="12">
        <f t="shared" si="31"/>
        <v>0</v>
      </c>
      <c r="BQ27" s="12">
        <f t="shared" si="32"/>
        <v>0</v>
      </c>
      <c r="BR27" s="12">
        <f t="shared" si="33"/>
        <v>0</v>
      </c>
      <c r="BS27" s="12">
        <f t="shared" si="34"/>
        <v>0</v>
      </c>
      <c r="BT27" s="12">
        <f t="shared" si="35"/>
        <v>0</v>
      </c>
      <c r="BU27" s="12">
        <f t="shared" si="36"/>
        <v>0</v>
      </c>
      <c r="BV27" s="12">
        <f t="shared" si="37"/>
        <v>0</v>
      </c>
      <c r="BW27" s="12">
        <f t="shared" si="38"/>
        <v>0</v>
      </c>
      <c r="BX27" s="12">
        <f t="shared" si="39"/>
        <v>0</v>
      </c>
      <c r="BY27" s="12">
        <f t="shared" si="40"/>
        <v>0</v>
      </c>
      <c r="BZ27" s="12">
        <f t="shared" si="41"/>
        <v>0</v>
      </c>
      <c r="CA27" s="12">
        <f t="shared" si="42"/>
        <v>0</v>
      </c>
      <c r="CB27" s="12">
        <f t="shared" si="43"/>
        <v>0</v>
      </c>
      <c r="CC27" s="12"/>
    </row>
    <row r="28" spans="1:81" s="560" customFormat="1" ht="57" customHeight="1">
      <c r="A28" s="126"/>
      <c r="B28" s="299" t="s">
        <v>9</v>
      </c>
      <c r="C28" s="12"/>
      <c r="D28" s="229" t="s">
        <v>422</v>
      </c>
      <c r="E28" s="497"/>
      <c r="F28" s="241" t="s">
        <v>330</v>
      </c>
      <c r="G28" s="127" t="s">
        <v>319</v>
      </c>
      <c r="H28" s="127">
        <v>22</v>
      </c>
      <c r="I28" s="241" t="s">
        <v>327</v>
      </c>
      <c r="J28" s="391">
        <v>56.080460800000012</v>
      </c>
      <c r="K28" s="498"/>
      <c r="L28" s="499"/>
      <c r="M28" s="500"/>
      <c r="N28" s="501"/>
      <c r="O28" s="561"/>
      <c r="P28" s="349"/>
      <c r="Q28" s="434"/>
      <c r="R28" s="435"/>
      <c r="S28" s="434"/>
      <c r="T28" s="434"/>
      <c r="U28" s="305">
        <f t="shared" si="44"/>
        <v>0</v>
      </c>
      <c r="V28" s="126" t="str">
        <f t="shared" si="4"/>
        <v>No</v>
      </c>
      <c r="W28" s="502" t="str">
        <f t="shared" si="5"/>
        <v>Yes</v>
      </c>
      <c r="X28" s="557"/>
      <c r="Y28" s="204">
        <v>1</v>
      </c>
      <c r="Z28" s="205">
        <f t="shared" si="45"/>
        <v>0</v>
      </c>
      <c r="AB28" s="492">
        <v>0.5</v>
      </c>
      <c r="AC28" s="294">
        <f t="shared" si="7"/>
        <v>0</v>
      </c>
      <c r="AD28" s="292">
        <f>K28*H28</f>
        <v>0</v>
      </c>
      <c r="AE28" s="292">
        <f t="shared" si="9"/>
        <v>0</v>
      </c>
      <c r="AF28" s="292">
        <f t="shared" si="10"/>
        <v>0</v>
      </c>
      <c r="AG28" s="292">
        <f t="shared" si="11"/>
        <v>0</v>
      </c>
      <c r="AH28" s="292">
        <f t="shared" si="12"/>
        <v>0</v>
      </c>
      <c r="AI28" s="292">
        <f t="shared" si="13"/>
        <v>0</v>
      </c>
      <c r="AJ28" s="292">
        <f t="shared" si="14"/>
        <v>0</v>
      </c>
      <c r="AK28" s="292">
        <f t="shared" si="15"/>
        <v>0</v>
      </c>
      <c r="AL28" s="292">
        <f t="shared" si="16"/>
        <v>0</v>
      </c>
      <c r="AM28" s="292">
        <f t="shared" si="17"/>
        <v>0</v>
      </c>
      <c r="AN28" s="308">
        <v>1</v>
      </c>
      <c r="AO28" s="442">
        <v>44</v>
      </c>
      <c r="AP28" s="558"/>
      <c r="AQ28" s="442"/>
      <c r="AR28" s="160"/>
      <c r="AS28" s="301"/>
      <c r="AT28" s="160"/>
      <c r="AU28" s="301"/>
      <c r="AV28" s="160"/>
      <c r="AW28" s="301"/>
      <c r="AX28" s="160"/>
      <c r="AY28" s="301"/>
      <c r="BA28" s="12">
        <f t="shared" si="18"/>
        <v>0</v>
      </c>
      <c r="BB28" s="12">
        <f t="shared" si="19"/>
        <v>0</v>
      </c>
      <c r="BC28" s="12">
        <f t="shared" si="20"/>
        <v>0</v>
      </c>
      <c r="BD28" s="12">
        <f t="shared" si="21"/>
        <v>0</v>
      </c>
      <c r="BE28" s="12">
        <f t="shared" si="22"/>
        <v>0</v>
      </c>
      <c r="BF28" s="12">
        <f t="shared" si="23"/>
        <v>0</v>
      </c>
      <c r="BG28" s="12">
        <f t="shared" si="24"/>
        <v>0</v>
      </c>
      <c r="BH28" s="12">
        <f t="shared" si="25"/>
        <v>0</v>
      </c>
      <c r="BI28" s="12"/>
      <c r="BJ28" s="126">
        <f t="shared" si="26"/>
        <v>0</v>
      </c>
      <c r="BK28" s="126">
        <f t="shared" si="27"/>
        <v>0</v>
      </c>
      <c r="BL28" s="12"/>
      <c r="BM28" s="12">
        <f t="shared" si="28"/>
        <v>0</v>
      </c>
      <c r="BN28" s="12">
        <f t="shared" si="29"/>
        <v>0</v>
      </c>
      <c r="BO28" s="12">
        <f t="shared" si="30"/>
        <v>0</v>
      </c>
      <c r="BP28" s="12">
        <f t="shared" si="31"/>
        <v>0</v>
      </c>
      <c r="BQ28" s="12">
        <f t="shared" si="32"/>
        <v>0</v>
      </c>
      <c r="BR28" s="12">
        <f t="shared" si="33"/>
        <v>0</v>
      </c>
      <c r="BS28" s="12">
        <f t="shared" si="34"/>
        <v>0</v>
      </c>
      <c r="BT28" s="12">
        <f t="shared" si="35"/>
        <v>0</v>
      </c>
      <c r="BU28" s="12">
        <f t="shared" si="36"/>
        <v>0</v>
      </c>
      <c r="BV28" s="12">
        <f t="shared" si="37"/>
        <v>0</v>
      </c>
      <c r="BW28" s="12">
        <f t="shared" si="38"/>
        <v>0</v>
      </c>
      <c r="BX28" s="12">
        <f t="shared" si="39"/>
        <v>0</v>
      </c>
      <c r="BY28" s="12">
        <f t="shared" si="40"/>
        <v>0</v>
      </c>
      <c r="BZ28" s="12">
        <f t="shared" si="41"/>
        <v>0</v>
      </c>
      <c r="CA28" s="12">
        <f t="shared" si="42"/>
        <v>0</v>
      </c>
      <c r="CB28" s="12">
        <f t="shared" si="43"/>
        <v>0</v>
      </c>
      <c r="CC28" s="12"/>
    </row>
    <row r="29" spans="1:81" s="557" customFormat="1" ht="57" customHeight="1">
      <c r="A29" s="12"/>
      <c r="B29" s="299" t="s">
        <v>9</v>
      </c>
      <c r="C29" s="12"/>
      <c r="D29" s="389" t="s">
        <v>423</v>
      </c>
      <c r="E29" s="307"/>
      <c r="F29" s="390" t="s">
        <v>330</v>
      </c>
      <c r="G29" s="308" t="s">
        <v>166</v>
      </c>
      <c r="H29" s="308">
        <v>12</v>
      </c>
      <c r="I29" s="390" t="s">
        <v>424</v>
      </c>
      <c r="J29" s="392">
        <v>60.566979200000013</v>
      </c>
      <c r="K29" s="152"/>
      <c r="L29" s="311"/>
      <c r="M29" s="153"/>
      <c r="N29" s="312"/>
      <c r="O29" s="555"/>
      <c r="P29" s="313"/>
      <c r="Q29" s="179"/>
      <c r="R29" s="180"/>
      <c r="S29" s="179"/>
      <c r="T29" s="179"/>
      <c r="U29" s="309">
        <f t="shared" si="44"/>
        <v>0</v>
      </c>
      <c r="V29" s="310" t="str">
        <f t="shared" si="4"/>
        <v>No</v>
      </c>
      <c r="W29" s="205" t="str">
        <f t="shared" si="5"/>
        <v>Yes</v>
      </c>
      <c r="Y29" s="204">
        <v>1</v>
      </c>
      <c r="Z29" s="205">
        <f t="shared" si="45"/>
        <v>0</v>
      </c>
      <c r="AB29" s="492">
        <v>0.65</v>
      </c>
      <c r="AC29" s="294">
        <f t="shared" si="7"/>
        <v>0</v>
      </c>
      <c r="AD29" s="292">
        <f t="shared" ref="AD29:AD34" si="46">K29*H29</f>
        <v>0</v>
      </c>
      <c r="AE29" s="292">
        <f t="shared" si="9"/>
        <v>0</v>
      </c>
      <c r="AF29" s="292">
        <f t="shared" si="10"/>
        <v>0</v>
      </c>
      <c r="AG29" s="292">
        <f t="shared" si="11"/>
        <v>0</v>
      </c>
      <c r="AH29" s="292">
        <f t="shared" si="12"/>
        <v>0</v>
      </c>
      <c r="AI29" s="292">
        <f t="shared" si="13"/>
        <v>0</v>
      </c>
      <c r="AJ29" s="292">
        <f t="shared" si="14"/>
        <v>0</v>
      </c>
      <c r="AK29" s="292">
        <f t="shared" si="15"/>
        <v>0</v>
      </c>
      <c r="AL29" s="292">
        <f t="shared" si="16"/>
        <v>0</v>
      </c>
      <c r="AM29" s="292">
        <f t="shared" si="17"/>
        <v>0</v>
      </c>
      <c r="AN29" s="129">
        <v>1</v>
      </c>
      <c r="AO29" s="442"/>
      <c r="AP29" s="558"/>
      <c r="AQ29" s="442"/>
      <c r="AR29" s="160">
        <v>3</v>
      </c>
      <c r="AS29" s="301">
        <v>8</v>
      </c>
      <c r="AT29" s="160">
        <v>1</v>
      </c>
      <c r="AU29" s="301"/>
      <c r="AV29" s="160"/>
      <c r="AW29" s="301"/>
      <c r="AX29" s="160"/>
      <c r="AY29" s="301"/>
      <c r="BA29" s="12">
        <f t="shared" si="18"/>
        <v>0</v>
      </c>
      <c r="BB29" s="12">
        <f t="shared" si="19"/>
        <v>0</v>
      </c>
      <c r="BC29" s="12">
        <f t="shared" si="20"/>
        <v>0</v>
      </c>
      <c r="BD29" s="12">
        <f t="shared" si="21"/>
        <v>0</v>
      </c>
      <c r="BE29" s="12">
        <f t="shared" si="22"/>
        <v>0</v>
      </c>
      <c r="BF29" s="12">
        <f t="shared" si="23"/>
        <v>0</v>
      </c>
      <c r="BG29" s="12">
        <f t="shared" si="24"/>
        <v>0</v>
      </c>
      <c r="BH29" s="12">
        <f t="shared" si="25"/>
        <v>0</v>
      </c>
      <c r="BI29" s="12"/>
      <c r="BJ29" s="126">
        <f t="shared" si="26"/>
        <v>0</v>
      </c>
      <c r="BK29" s="126">
        <f t="shared" si="27"/>
        <v>0</v>
      </c>
      <c r="BL29" s="12"/>
      <c r="BM29" s="12">
        <f t="shared" si="28"/>
        <v>0</v>
      </c>
      <c r="BN29" s="12">
        <f t="shared" si="29"/>
        <v>0</v>
      </c>
      <c r="BO29" s="12">
        <f t="shared" si="30"/>
        <v>0</v>
      </c>
      <c r="BP29" s="12">
        <f t="shared" si="31"/>
        <v>0</v>
      </c>
      <c r="BQ29" s="12">
        <f t="shared" si="32"/>
        <v>0</v>
      </c>
      <c r="BR29" s="12">
        <f t="shared" si="33"/>
        <v>0</v>
      </c>
      <c r="BS29" s="12">
        <f t="shared" si="34"/>
        <v>0</v>
      </c>
      <c r="BT29" s="12">
        <f t="shared" si="35"/>
        <v>0</v>
      </c>
      <c r="BU29" s="12">
        <f t="shared" si="36"/>
        <v>0</v>
      </c>
      <c r="BV29" s="12">
        <f t="shared" si="37"/>
        <v>0</v>
      </c>
      <c r="BW29" s="12">
        <f t="shared" si="38"/>
        <v>0</v>
      </c>
      <c r="BX29" s="12">
        <f t="shared" si="39"/>
        <v>0</v>
      </c>
      <c r="BY29" s="12">
        <f t="shared" si="40"/>
        <v>0</v>
      </c>
      <c r="BZ29" s="12">
        <f t="shared" si="41"/>
        <v>0</v>
      </c>
      <c r="CA29" s="12">
        <f t="shared" si="42"/>
        <v>0</v>
      </c>
      <c r="CB29" s="12">
        <f t="shared" si="43"/>
        <v>0</v>
      </c>
      <c r="CC29" s="12"/>
    </row>
    <row r="30" spans="1:81" s="560" customFormat="1" ht="57" customHeight="1">
      <c r="A30" s="126"/>
      <c r="B30" s="299" t="s">
        <v>9</v>
      </c>
      <c r="C30" s="12"/>
      <c r="D30" s="229" t="s">
        <v>425</v>
      </c>
      <c r="E30" s="497"/>
      <c r="F30" s="241" t="s">
        <v>330</v>
      </c>
      <c r="G30" s="127" t="s">
        <v>166</v>
      </c>
      <c r="H30" s="127">
        <v>12</v>
      </c>
      <c r="I30" s="241" t="s">
        <v>375</v>
      </c>
      <c r="J30" s="391">
        <v>72.000510399999996</v>
      </c>
      <c r="K30" s="498"/>
      <c r="L30" s="499"/>
      <c r="M30" s="500"/>
      <c r="N30" s="501"/>
      <c r="O30" s="561"/>
      <c r="P30" s="349"/>
      <c r="Q30" s="434"/>
      <c r="R30" s="435"/>
      <c r="S30" s="434"/>
      <c r="T30" s="434"/>
      <c r="U30" s="305">
        <f t="shared" si="44"/>
        <v>0</v>
      </c>
      <c r="V30" s="126" t="str">
        <f t="shared" si="4"/>
        <v>No</v>
      </c>
      <c r="W30" s="502" t="str">
        <f t="shared" si="5"/>
        <v>Yes</v>
      </c>
      <c r="X30" s="557"/>
      <c r="Y30" s="204">
        <v>1</v>
      </c>
      <c r="Z30" s="205">
        <f t="shared" si="45"/>
        <v>0</v>
      </c>
      <c r="AB30" s="492">
        <v>1.39</v>
      </c>
      <c r="AC30" s="294">
        <f t="shared" si="7"/>
        <v>0</v>
      </c>
      <c r="AD30" s="292">
        <f t="shared" si="46"/>
        <v>0</v>
      </c>
      <c r="AE30" s="292">
        <f t="shared" si="9"/>
        <v>0</v>
      </c>
      <c r="AF30" s="292">
        <f t="shared" si="10"/>
        <v>0</v>
      </c>
      <c r="AG30" s="292">
        <f t="shared" si="11"/>
        <v>0</v>
      </c>
      <c r="AH30" s="292">
        <f t="shared" si="12"/>
        <v>0</v>
      </c>
      <c r="AI30" s="292">
        <f t="shared" si="13"/>
        <v>0</v>
      </c>
      <c r="AJ30" s="292">
        <f t="shared" si="14"/>
        <v>0</v>
      </c>
      <c r="AK30" s="292">
        <f t="shared" si="15"/>
        <v>0</v>
      </c>
      <c r="AL30" s="292">
        <f t="shared" si="16"/>
        <v>0</v>
      </c>
      <c r="AM30" s="292">
        <f t="shared" si="17"/>
        <v>0</v>
      </c>
      <c r="AN30" s="308">
        <v>1</v>
      </c>
      <c r="AO30" s="442">
        <v>12</v>
      </c>
      <c r="AP30" s="558"/>
      <c r="AQ30" s="442"/>
      <c r="AR30" s="160"/>
      <c r="AS30" s="301">
        <v>12</v>
      </c>
      <c r="AT30" s="160"/>
      <c r="AU30" s="301"/>
      <c r="AV30" s="160"/>
      <c r="AW30" s="301"/>
      <c r="AX30" s="160"/>
      <c r="AY30" s="301"/>
      <c r="BA30" s="12">
        <f t="shared" si="18"/>
        <v>0</v>
      </c>
      <c r="BB30" s="12">
        <f t="shared" si="19"/>
        <v>0</v>
      </c>
      <c r="BC30" s="12">
        <f t="shared" si="20"/>
        <v>0</v>
      </c>
      <c r="BD30" s="12">
        <f t="shared" si="21"/>
        <v>0</v>
      </c>
      <c r="BE30" s="12">
        <f t="shared" si="22"/>
        <v>0</v>
      </c>
      <c r="BF30" s="12">
        <f t="shared" si="23"/>
        <v>0</v>
      </c>
      <c r="BG30" s="12">
        <f t="shared" si="24"/>
        <v>0</v>
      </c>
      <c r="BH30" s="12">
        <f t="shared" si="25"/>
        <v>0</v>
      </c>
      <c r="BI30" s="12"/>
      <c r="BJ30" s="126">
        <f t="shared" si="26"/>
        <v>0</v>
      </c>
      <c r="BK30" s="126">
        <f t="shared" si="27"/>
        <v>0</v>
      </c>
      <c r="BL30" s="12"/>
      <c r="BM30" s="12">
        <f t="shared" si="28"/>
        <v>0</v>
      </c>
      <c r="BN30" s="12">
        <f t="shared" si="29"/>
        <v>0</v>
      </c>
      <c r="BO30" s="12">
        <f t="shared" si="30"/>
        <v>0</v>
      </c>
      <c r="BP30" s="12">
        <f t="shared" si="31"/>
        <v>0</v>
      </c>
      <c r="BQ30" s="12">
        <f t="shared" si="32"/>
        <v>0</v>
      </c>
      <c r="BR30" s="12">
        <f t="shared" si="33"/>
        <v>0</v>
      </c>
      <c r="BS30" s="12">
        <f t="shared" si="34"/>
        <v>0</v>
      </c>
      <c r="BT30" s="12">
        <f t="shared" si="35"/>
        <v>0</v>
      </c>
      <c r="BU30" s="12">
        <f t="shared" si="36"/>
        <v>0</v>
      </c>
      <c r="BV30" s="12">
        <f t="shared" si="37"/>
        <v>0</v>
      </c>
      <c r="BW30" s="12">
        <f t="shared" si="38"/>
        <v>0</v>
      </c>
      <c r="BX30" s="12">
        <f t="shared" si="39"/>
        <v>0</v>
      </c>
      <c r="BY30" s="12">
        <f t="shared" si="40"/>
        <v>0</v>
      </c>
      <c r="BZ30" s="12">
        <f t="shared" si="41"/>
        <v>0</v>
      </c>
      <c r="CA30" s="12">
        <f t="shared" si="42"/>
        <v>0</v>
      </c>
      <c r="CB30" s="12">
        <f t="shared" si="43"/>
        <v>0</v>
      </c>
      <c r="CC30" s="12"/>
    </row>
    <row r="31" spans="1:81" s="557" customFormat="1" ht="57" customHeight="1">
      <c r="A31" s="12"/>
      <c r="B31" s="299" t="s">
        <v>9</v>
      </c>
      <c r="C31" s="12"/>
      <c r="D31" s="389" t="s">
        <v>426</v>
      </c>
      <c r="E31" s="307"/>
      <c r="F31" s="390" t="s">
        <v>330</v>
      </c>
      <c r="G31" s="308" t="s">
        <v>166</v>
      </c>
      <c r="H31" s="308">
        <v>12</v>
      </c>
      <c r="I31" s="390" t="s">
        <v>375</v>
      </c>
      <c r="J31" s="392">
        <v>74.374372800000003</v>
      </c>
      <c r="K31" s="152"/>
      <c r="L31" s="311"/>
      <c r="M31" s="153"/>
      <c r="N31" s="312"/>
      <c r="O31" s="555"/>
      <c r="P31" s="313"/>
      <c r="Q31" s="179"/>
      <c r="R31" s="180"/>
      <c r="S31" s="179"/>
      <c r="T31" s="179"/>
      <c r="U31" s="309">
        <f t="shared" si="44"/>
        <v>0</v>
      </c>
      <c r="V31" s="310" t="str">
        <f t="shared" si="4"/>
        <v>No</v>
      </c>
      <c r="W31" s="205" t="str">
        <f t="shared" si="5"/>
        <v>Yes</v>
      </c>
      <c r="Y31" s="204">
        <v>1</v>
      </c>
      <c r="Z31" s="205">
        <f t="shared" si="45"/>
        <v>0</v>
      </c>
      <c r="AB31" s="492">
        <v>1.45</v>
      </c>
      <c r="AC31" s="294">
        <f t="shared" si="7"/>
        <v>0</v>
      </c>
      <c r="AD31" s="292">
        <f t="shared" si="46"/>
        <v>0</v>
      </c>
      <c r="AE31" s="292">
        <f t="shared" si="9"/>
        <v>0</v>
      </c>
      <c r="AF31" s="292">
        <f t="shared" si="10"/>
        <v>0</v>
      </c>
      <c r="AG31" s="292">
        <f t="shared" si="11"/>
        <v>0</v>
      </c>
      <c r="AH31" s="292">
        <f t="shared" si="12"/>
        <v>0</v>
      </c>
      <c r="AI31" s="292">
        <f t="shared" si="13"/>
        <v>0</v>
      </c>
      <c r="AJ31" s="292">
        <f t="shared" si="14"/>
        <v>0</v>
      </c>
      <c r="AK31" s="292">
        <f t="shared" si="15"/>
        <v>0</v>
      </c>
      <c r="AL31" s="292">
        <f t="shared" si="16"/>
        <v>0</v>
      </c>
      <c r="AM31" s="292">
        <f t="shared" si="17"/>
        <v>0</v>
      </c>
      <c r="AN31" s="129">
        <v>1</v>
      </c>
      <c r="AO31" s="442">
        <v>12</v>
      </c>
      <c r="AP31" s="558"/>
      <c r="AQ31" s="442"/>
      <c r="AR31" s="160">
        <v>4</v>
      </c>
      <c r="AS31" s="301">
        <v>4</v>
      </c>
      <c r="AT31" s="160">
        <v>4</v>
      </c>
      <c r="AU31" s="301"/>
      <c r="AV31" s="160"/>
      <c r="AW31" s="301"/>
      <c r="AX31" s="160"/>
      <c r="AY31" s="301"/>
      <c r="BA31" s="12">
        <f t="shared" si="18"/>
        <v>0</v>
      </c>
      <c r="BB31" s="12">
        <f t="shared" si="19"/>
        <v>0</v>
      </c>
      <c r="BC31" s="12">
        <f t="shared" si="20"/>
        <v>0</v>
      </c>
      <c r="BD31" s="12">
        <f t="shared" si="21"/>
        <v>0</v>
      </c>
      <c r="BE31" s="12">
        <f t="shared" si="22"/>
        <v>0</v>
      </c>
      <c r="BF31" s="12">
        <f t="shared" si="23"/>
        <v>0</v>
      </c>
      <c r="BG31" s="12">
        <f t="shared" si="24"/>
        <v>0</v>
      </c>
      <c r="BH31" s="12">
        <f t="shared" si="25"/>
        <v>0</v>
      </c>
      <c r="BI31" s="12"/>
      <c r="BJ31" s="126">
        <f t="shared" si="26"/>
        <v>0</v>
      </c>
      <c r="BK31" s="126">
        <f t="shared" si="27"/>
        <v>0</v>
      </c>
      <c r="BL31" s="12"/>
      <c r="BM31" s="12">
        <f t="shared" si="28"/>
        <v>0</v>
      </c>
      <c r="BN31" s="12">
        <f t="shared" si="29"/>
        <v>0</v>
      </c>
      <c r="BO31" s="12">
        <f t="shared" si="30"/>
        <v>0</v>
      </c>
      <c r="BP31" s="12">
        <f t="shared" si="31"/>
        <v>0</v>
      </c>
      <c r="BQ31" s="12">
        <f t="shared" si="32"/>
        <v>0</v>
      </c>
      <c r="BR31" s="12">
        <f t="shared" si="33"/>
        <v>0</v>
      </c>
      <c r="BS31" s="12">
        <f t="shared" si="34"/>
        <v>0</v>
      </c>
      <c r="BT31" s="12">
        <f t="shared" si="35"/>
        <v>0</v>
      </c>
      <c r="BU31" s="12">
        <f t="shared" si="36"/>
        <v>0</v>
      </c>
      <c r="BV31" s="12">
        <f t="shared" si="37"/>
        <v>0</v>
      </c>
      <c r="BW31" s="12">
        <f t="shared" si="38"/>
        <v>0</v>
      </c>
      <c r="BX31" s="12">
        <f t="shared" si="39"/>
        <v>0</v>
      </c>
      <c r="BY31" s="12">
        <f t="shared" si="40"/>
        <v>0</v>
      </c>
      <c r="BZ31" s="12">
        <f t="shared" si="41"/>
        <v>0</v>
      </c>
      <c r="CA31" s="12">
        <f t="shared" si="42"/>
        <v>0</v>
      </c>
      <c r="CB31" s="12">
        <f t="shared" si="43"/>
        <v>0</v>
      </c>
      <c r="CC31" s="12"/>
    </row>
    <row r="32" spans="1:81" s="560" customFormat="1" ht="57" customHeight="1">
      <c r="A32" s="126"/>
      <c r="B32" s="299" t="s">
        <v>9</v>
      </c>
      <c r="C32" s="12"/>
      <c r="D32" s="229" t="s">
        <v>427</v>
      </c>
      <c r="E32" s="497"/>
      <c r="F32" s="241" t="s">
        <v>330</v>
      </c>
      <c r="G32" s="127" t="s">
        <v>165</v>
      </c>
      <c r="H32" s="127">
        <v>10</v>
      </c>
      <c r="I32" s="241" t="s">
        <v>375</v>
      </c>
      <c r="J32" s="391">
        <v>83.682435200000015</v>
      </c>
      <c r="K32" s="498"/>
      <c r="L32" s="499"/>
      <c r="M32" s="500"/>
      <c r="N32" s="501"/>
      <c r="O32" s="561"/>
      <c r="P32" s="349"/>
      <c r="Q32" s="434"/>
      <c r="R32" s="435"/>
      <c r="S32" s="434"/>
      <c r="T32" s="434"/>
      <c r="U32" s="305">
        <f t="shared" si="44"/>
        <v>0</v>
      </c>
      <c r="V32" s="126" t="str">
        <f t="shared" si="4"/>
        <v>No</v>
      </c>
      <c r="W32" s="502" t="str">
        <f t="shared" si="5"/>
        <v>Yes</v>
      </c>
      <c r="X32" s="557"/>
      <c r="Y32" s="204">
        <v>1</v>
      </c>
      <c r="Z32" s="205">
        <f t="shared" si="45"/>
        <v>0</v>
      </c>
      <c r="AB32" s="492">
        <v>2.1</v>
      </c>
      <c r="AC32" s="294">
        <f t="shared" si="7"/>
        <v>0</v>
      </c>
      <c r="AD32" s="292">
        <f t="shared" si="46"/>
        <v>0</v>
      </c>
      <c r="AE32" s="292">
        <f t="shared" si="9"/>
        <v>0</v>
      </c>
      <c r="AF32" s="292">
        <f t="shared" si="10"/>
        <v>0</v>
      </c>
      <c r="AG32" s="292">
        <f t="shared" si="11"/>
        <v>0</v>
      </c>
      <c r="AH32" s="292">
        <f t="shared" si="12"/>
        <v>0</v>
      </c>
      <c r="AI32" s="292">
        <f t="shared" si="13"/>
        <v>0</v>
      </c>
      <c r="AJ32" s="292">
        <f t="shared" si="14"/>
        <v>0</v>
      </c>
      <c r="AK32" s="292">
        <f t="shared" si="15"/>
        <v>0</v>
      </c>
      <c r="AL32" s="292">
        <f t="shared" si="16"/>
        <v>0</v>
      </c>
      <c r="AM32" s="292">
        <f t="shared" si="17"/>
        <v>0</v>
      </c>
      <c r="AN32" s="308">
        <v>1</v>
      </c>
      <c r="AO32" s="442">
        <v>10</v>
      </c>
      <c r="AP32" s="558"/>
      <c r="AQ32" s="442"/>
      <c r="AR32" s="160"/>
      <c r="AS32" s="301">
        <v>4</v>
      </c>
      <c r="AT32" s="160">
        <v>6</v>
      </c>
      <c r="AU32" s="301"/>
      <c r="AV32" s="160"/>
      <c r="AW32" s="301"/>
      <c r="AX32" s="160"/>
      <c r="AY32" s="301"/>
      <c r="BA32" s="12">
        <f t="shared" si="18"/>
        <v>0</v>
      </c>
      <c r="BB32" s="12">
        <f t="shared" si="19"/>
        <v>0</v>
      </c>
      <c r="BC32" s="12">
        <f t="shared" si="20"/>
        <v>0</v>
      </c>
      <c r="BD32" s="12">
        <f t="shared" si="21"/>
        <v>0</v>
      </c>
      <c r="BE32" s="12">
        <f t="shared" si="22"/>
        <v>0</v>
      </c>
      <c r="BF32" s="12">
        <f t="shared" si="23"/>
        <v>0</v>
      </c>
      <c r="BG32" s="12">
        <f t="shared" si="24"/>
        <v>0</v>
      </c>
      <c r="BH32" s="12">
        <f t="shared" si="25"/>
        <v>0</v>
      </c>
      <c r="BI32" s="12"/>
      <c r="BJ32" s="126">
        <f t="shared" si="26"/>
        <v>0</v>
      </c>
      <c r="BK32" s="126">
        <f t="shared" si="27"/>
        <v>0</v>
      </c>
      <c r="BL32" s="12"/>
      <c r="BM32" s="12">
        <f t="shared" si="28"/>
        <v>0</v>
      </c>
      <c r="BN32" s="12">
        <f t="shared" si="29"/>
        <v>0</v>
      </c>
      <c r="BO32" s="12">
        <f t="shared" si="30"/>
        <v>0</v>
      </c>
      <c r="BP32" s="12">
        <f t="shared" si="31"/>
        <v>0</v>
      </c>
      <c r="BQ32" s="12">
        <f t="shared" si="32"/>
        <v>0</v>
      </c>
      <c r="BR32" s="12">
        <f t="shared" si="33"/>
        <v>0</v>
      </c>
      <c r="BS32" s="12">
        <f t="shared" si="34"/>
        <v>0</v>
      </c>
      <c r="BT32" s="12">
        <f t="shared" si="35"/>
        <v>0</v>
      </c>
      <c r="BU32" s="12">
        <f t="shared" si="36"/>
        <v>0</v>
      </c>
      <c r="BV32" s="12">
        <f t="shared" si="37"/>
        <v>0</v>
      </c>
      <c r="BW32" s="12">
        <f t="shared" si="38"/>
        <v>0</v>
      </c>
      <c r="BX32" s="12">
        <f t="shared" si="39"/>
        <v>0</v>
      </c>
      <c r="BY32" s="12">
        <f t="shared" si="40"/>
        <v>0</v>
      </c>
      <c r="BZ32" s="12">
        <f t="shared" si="41"/>
        <v>0</v>
      </c>
      <c r="CA32" s="12">
        <f t="shared" si="42"/>
        <v>0</v>
      </c>
      <c r="CB32" s="12">
        <f t="shared" si="43"/>
        <v>0</v>
      </c>
      <c r="CC32" s="12"/>
    </row>
    <row r="33" spans="1:81" s="557" customFormat="1" ht="57" customHeight="1">
      <c r="A33" s="12"/>
      <c r="B33" s="299" t="s">
        <v>9</v>
      </c>
      <c r="C33" s="12"/>
      <c r="D33" s="389" t="s">
        <v>428</v>
      </c>
      <c r="E33" s="307"/>
      <c r="F33" s="390" t="s">
        <v>330</v>
      </c>
      <c r="G33" s="308" t="s">
        <v>165</v>
      </c>
      <c r="H33" s="308">
        <v>10</v>
      </c>
      <c r="I33" s="390" t="s">
        <v>397</v>
      </c>
      <c r="J33" s="392">
        <v>80.120185599999999</v>
      </c>
      <c r="K33" s="152"/>
      <c r="L33" s="311"/>
      <c r="M33" s="153"/>
      <c r="N33" s="312"/>
      <c r="O33" s="555"/>
      <c r="P33" s="313"/>
      <c r="Q33" s="179"/>
      <c r="R33" s="180"/>
      <c r="S33" s="179"/>
      <c r="T33" s="179"/>
      <c r="U33" s="309">
        <f>SUM(K33:T33)*J33</f>
        <v>0</v>
      </c>
      <c r="V33" s="310" t="str">
        <f>IF(SUM(K33:T33)&gt;0,"Yes","No")</f>
        <v>No</v>
      </c>
      <c r="W33" s="205" t="str">
        <f t="shared" si="5"/>
        <v>Yes</v>
      </c>
      <c r="Y33" s="204">
        <v>1</v>
      </c>
      <c r="Z33" s="205">
        <f>Y33*SUM(K33:T33)</f>
        <v>0</v>
      </c>
      <c r="AB33" s="492">
        <v>1.9</v>
      </c>
      <c r="AC33" s="294">
        <f t="shared" si="7"/>
        <v>0</v>
      </c>
      <c r="AD33" s="292">
        <f t="shared" si="46"/>
        <v>0</v>
      </c>
      <c r="AE33" s="292">
        <f t="shared" si="9"/>
        <v>0</v>
      </c>
      <c r="AF33" s="292">
        <f t="shared" si="10"/>
        <v>0</v>
      </c>
      <c r="AG33" s="292">
        <f t="shared" si="11"/>
        <v>0</v>
      </c>
      <c r="AH33" s="292">
        <f t="shared" si="12"/>
        <v>0</v>
      </c>
      <c r="AI33" s="292">
        <f t="shared" si="13"/>
        <v>0</v>
      </c>
      <c r="AJ33" s="292">
        <f t="shared" si="14"/>
        <v>0</v>
      </c>
      <c r="AK33" s="292">
        <f t="shared" si="15"/>
        <v>0</v>
      </c>
      <c r="AL33" s="292">
        <f t="shared" si="16"/>
        <v>0</v>
      </c>
      <c r="AM33" s="292">
        <f t="shared" si="17"/>
        <v>0</v>
      </c>
      <c r="AN33" s="129">
        <v>1</v>
      </c>
      <c r="AO33" s="442">
        <v>10</v>
      </c>
      <c r="AP33" s="558"/>
      <c r="AQ33" s="442"/>
      <c r="AR33" s="160"/>
      <c r="AS33" s="301">
        <v>2</v>
      </c>
      <c r="AT33" s="160">
        <v>8</v>
      </c>
      <c r="AU33" s="301"/>
      <c r="AV33" s="160"/>
      <c r="AW33" s="301"/>
      <c r="AX33" s="160"/>
      <c r="AY33" s="301"/>
      <c r="BA33" s="12">
        <f t="shared" si="18"/>
        <v>0</v>
      </c>
      <c r="BB33" s="12">
        <f t="shared" si="19"/>
        <v>0</v>
      </c>
      <c r="BC33" s="12">
        <f t="shared" si="20"/>
        <v>0</v>
      </c>
      <c r="BD33" s="12">
        <f t="shared" si="21"/>
        <v>0</v>
      </c>
      <c r="BE33" s="12">
        <f t="shared" si="22"/>
        <v>0</v>
      </c>
      <c r="BF33" s="12">
        <f t="shared" si="23"/>
        <v>0</v>
      </c>
      <c r="BG33" s="12">
        <f t="shared" si="24"/>
        <v>0</v>
      </c>
      <c r="BH33" s="12">
        <f t="shared" si="25"/>
        <v>0</v>
      </c>
      <c r="BI33" s="12"/>
      <c r="BJ33" s="126">
        <f t="shared" si="26"/>
        <v>0</v>
      </c>
      <c r="BK33" s="126">
        <f t="shared" si="27"/>
        <v>0</v>
      </c>
      <c r="BL33" s="12"/>
      <c r="BM33" s="12">
        <f t="shared" si="28"/>
        <v>0</v>
      </c>
      <c r="BN33" s="12">
        <f t="shared" si="29"/>
        <v>0</v>
      </c>
      <c r="BO33" s="12">
        <f t="shared" si="30"/>
        <v>0</v>
      </c>
      <c r="BP33" s="12">
        <f t="shared" si="31"/>
        <v>0</v>
      </c>
      <c r="BQ33" s="12">
        <f t="shared" si="32"/>
        <v>0</v>
      </c>
      <c r="BR33" s="12">
        <f t="shared" si="33"/>
        <v>0</v>
      </c>
      <c r="BS33" s="12">
        <f t="shared" si="34"/>
        <v>0</v>
      </c>
      <c r="BT33" s="12">
        <f t="shared" si="35"/>
        <v>0</v>
      </c>
      <c r="BU33" s="12">
        <f t="shared" si="36"/>
        <v>0</v>
      </c>
      <c r="BV33" s="12">
        <f t="shared" si="37"/>
        <v>0</v>
      </c>
      <c r="BW33" s="12">
        <f t="shared" si="38"/>
        <v>0</v>
      </c>
      <c r="BX33" s="12">
        <f t="shared" si="39"/>
        <v>0</v>
      </c>
      <c r="BY33" s="12">
        <f t="shared" si="40"/>
        <v>0</v>
      </c>
      <c r="BZ33" s="12">
        <f t="shared" si="41"/>
        <v>0</v>
      </c>
      <c r="CA33" s="12">
        <f t="shared" si="42"/>
        <v>0</v>
      </c>
      <c r="CB33" s="12">
        <f t="shared" si="43"/>
        <v>0</v>
      </c>
      <c r="CC33" s="12"/>
    </row>
    <row r="34" spans="1:81" s="560" customFormat="1" ht="57" customHeight="1">
      <c r="A34" s="126"/>
      <c r="B34" s="314" t="s">
        <v>9</v>
      </c>
      <c r="C34" s="39"/>
      <c r="D34" s="430" t="s">
        <v>429</v>
      </c>
      <c r="E34" s="568"/>
      <c r="F34" s="569" t="s">
        <v>330</v>
      </c>
      <c r="G34" s="570" t="s">
        <v>165</v>
      </c>
      <c r="H34" s="570">
        <v>8</v>
      </c>
      <c r="I34" s="569" t="s">
        <v>375</v>
      </c>
      <c r="J34" s="571">
        <v>88.954756800000013</v>
      </c>
      <c r="K34" s="572"/>
      <c r="L34" s="573"/>
      <c r="M34" s="574"/>
      <c r="N34" s="575"/>
      <c r="O34" s="576"/>
      <c r="P34" s="544"/>
      <c r="Q34" s="543"/>
      <c r="R34" s="545"/>
      <c r="S34" s="543"/>
      <c r="T34" s="543"/>
      <c r="U34" s="577">
        <f t="shared" ref="U34" si="47">SUM(K34:T34)*J34</f>
        <v>0</v>
      </c>
      <c r="V34" s="351" t="str">
        <f t="shared" ref="V34" si="48">IF(SUM(K34:T34)&gt;0,"Yes","No")</f>
        <v>No</v>
      </c>
      <c r="W34" s="547" t="str">
        <f t="shared" si="5"/>
        <v>Yes</v>
      </c>
      <c r="X34" s="557"/>
      <c r="Y34" s="208">
        <v>1</v>
      </c>
      <c r="Z34" s="209">
        <f t="shared" ref="Z34" si="49">Y34*SUM(K34:T34)</f>
        <v>0</v>
      </c>
      <c r="AB34" s="493">
        <v>2.5</v>
      </c>
      <c r="AC34" s="294">
        <f t="shared" si="7"/>
        <v>0</v>
      </c>
      <c r="AD34" s="292">
        <f t="shared" si="46"/>
        <v>0</v>
      </c>
      <c r="AE34" s="292">
        <f t="shared" si="9"/>
        <v>0</v>
      </c>
      <c r="AF34" s="292">
        <f t="shared" si="10"/>
        <v>0</v>
      </c>
      <c r="AG34" s="292">
        <f t="shared" si="11"/>
        <v>0</v>
      </c>
      <c r="AH34" s="292">
        <f t="shared" si="12"/>
        <v>0</v>
      </c>
      <c r="AI34" s="292">
        <f t="shared" si="13"/>
        <v>0</v>
      </c>
      <c r="AJ34" s="292">
        <f t="shared" si="14"/>
        <v>0</v>
      </c>
      <c r="AK34" s="292">
        <f t="shared" si="15"/>
        <v>0</v>
      </c>
      <c r="AL34" s="292">
        <f t="shared" si="16"/>
        <v>0</v>
      </c>
      <c r="AM34" s="292">
        <f t="shared" si="17"/>
        <v>0</v>
      </c>
      <c r="AN34" s="315">
        <v>1</v>
      </c>
      <c r="AO34" s="443">
        <v>16</v>
      </c>
      <c r="AP34" s="567"/>
      <c r="AQ34" s="443"/>
      <c r="AR34" s="317"/>
      <c r="AS34" s="316"/>
      <c r="AT34" s="317">
        <v>2</v>
      </c>
      <c r="AU34" s="316">
        <v>6</v>
      </c>
      <c r="AV34" s="317"/>
      <c r="AW34" s="301"/>
      <c r="AX34" s="160"/>
      <c r="AY34" s="301"/>
      <c r="BA34" s="12">
        <f t="shared" si="18"/>
        <v>0</v>
      </c>
      <c r="BB34" s="12">
        <f t="shared" si="19"/>
        <v>0</v>
      </c>
      <c r="BC34" s="12">
        <f t="shared" si="20"/>
        <v>0</v>
      </c>
      <c r="BD34" s="12">
        <f t="shared" si="21"/>
        <v>0</v>
      </c>
      <c r="BE34" s="12">
        <f t="shared" si="22"/>
        <v>0</v>
      </c>
      <c r="BF34" s="12">
        <f t="shared" si="23"/>
        <v>0</v>
      </c>
      <c r="BG34" s="12">
        <f t="shared" si="24"/>
        <v>0</v>
      </c>
      <c r="BH34" s="12">
        <f t="shared" si="25"/>
        <v>0</v>
      </c>
      <c r="BI34" s="12"/>
      <c r="BJ34" s="126">
        <f t="shared" si="26"/>
        <v>0</v>
      </c>
      <c r="BK34" s="126">
        <f t="shared" si="27"/>
        <v>0</v>
      </c>
      <c r="BL34" s="12"/>
      <c r="BM34" s="12">
        <f t="shared" si="28"/>
        <v>0</v>
      </c>
      <c r="BN34" s="12">
        <f t="shared" si="29"/>
        <v>0</v>
      </c>
      <c r="BO34" s="12">
        <f t="shared" si="30"/>
        <v>0</v>
      </c>
      <c r="BP34" s="12">
        <f t="shared" si="31"/>
        <v>0</v>
      </c>
      <c r="BQ34" s="12">
        <f t="shared" si="32"/>
        <v>0</v>
      </c>
      <c r="BR34" s="12">
        <f t="shared" si="33"/>
        <v>0</v>
      </c>
      <c r="BS34" s="12">
        <f t="shared" si="34"/>
        <v>0</v>
      </c>
      <c r="BT34" s="12">
        <f t="shared" si="35"/>
        <v>0</v>
      </c>
      <c r="BU34" s="12">
        <f t="shared" si="36"/>
        <v>0</v>
      </c>
      <c r="BV34" s="12">
        <f t="shared" si="37"/>
        <v>0</v>
      </c>
      <c r="BW34" s="12">
        <f t="shared" si="38"/>
        <v>0</v>
      </c>
      <c r="BX34" s="12">
        <f t="shared" si="39"/>
        <v>0</v>
      </c>
      <c r="BY34" s="12">
        <f t="shared" si="40"/>
        <v>0</v>
      </c>
      <c r="BZ34" s="12">
        <f t="shared" si="41"/>
        <v>0</v>
      </c>
      <c r="CA34" s="12">
        <f t="shared" si="42"/>
        <v>0</v>
      </c>
      <c r="CB34" s="12">
        <f t="shared" si="43"/>
        <v>0</v>
      </c>
      <c r="CC34" s="12"/>
    </row>
    <row r="35" spans="1:81">
      <c r="BA35" s="12">
        <f t="shared" si="18"/>
        <v>0</v>
      </c>
      <c r="BB35" s="12">
        <f t="shared" si="19"/>
        <v>0</v>
      </c>
      <c r="BC35" s="12">
        <f t="shared" si="20"/>
        <v>0</v>
      </c>
      <c r="BD35" s="12">
        <f t="shared" si="21"/>
        <v>0</v>
      </c>
      <c r="BE35" s="12">
        <f t="shared" si="22"/>
        <v>0</v>
      </c>
      <c r="BF35" s="12">
        <f t="shared" si="23"/>
        <v>0</v>
      </c>
      <c r="BG35" s="12">
        <f t="shared" si="24"/>
        <v>0</v>
      </c>
      <c r="BH35" s="12">
        <f t="shared" si="25"/>
        <v>0</v>
      </c>
      <c r="BI35" s="12"/>
      <c r="BJ35" s="126">
        <f t="shared" si="26"/>
        <v>0</v>
      </c>
      <c r="BK35" s="126">
        <f t="shared" si="27"/>
        <v>0</v>
      </c>
      <c r="BL35" s="12"/>
      <c r="BM35" s="12">
        <f t="shared" si="28"/>
        <v>0</v>
      </c>
      <c r="BN35" s="12">
        <f t="shared" si="29"/>
        <v>0</v>
      </c>
      <c r="BO35" s="12">
        <f t="shared" si="30"/>
        <v>0</v>
      </c>
      <c r="BP35" s="12">
        <f t="shared" si="31"/>
        <v>0</v>
      </c>
      <c r="BQ35" s="12">
        <f t="shared" si="32"/>
        <v>0</v>
      </c>
      <c r="BR35" s="12">
        <f t="shared" si="33"/>
        <v>0</v>
      </c>
      <c r="BS35" s="12">
        <f t="shared" si="34"/>
        <v>0</v>
      </c>
      <c r="BT35" s="12">
        <f t="shared" si="35"/>
        <v>0</v>
      </c>
      <c r="BU35" s="12">
        <f t="shared" si="36"/>
        <v>0</v>
      </c>
      <c r="BV35" s="12">
        <f t="shared" si="37"/>
        <v>0</v>
      </c>
      <c r="BW35" s="12">
        <f t="shared" si="38"/>
        <v>0</v>
      </c>
      <c r="BX35" s="12">
        <f t="shared" si="39"/>
        <v>0</v>
      </c>
      <c r="BY35" s="12">
        <f t="shared" si="40"/>
        <v>0</v>
      </c>
      <c r="BZ35" s="12">
        <f t="shared" si="41"/>
        <v>0</v>
      </c>
      <c r="CA35" s="12">
        <f t="shared" si="42"/>
        <v>0</v>
      </c>
      <c r="CB35" s="12">
        <f t="shared" si="43"/>
        <v>0</v>
      </c>
      <c r="CC35" s="12"/>
    </row>
    <row r="36" spans="1:81">
      <c r="BA36" s="12">
        <f t="shared" si="18"/>
        <v>0</v>
      </c>
      <c r="BB36" s="12">
        <f t="shared" si="19"/>
        <v>0</v>
      </c>
      <c r="BC36" s="12">
        <f t="shared" si="20"/>
        <v>0</v>
      </c>
      <c r="BD36" s="12">
        <f t="shared" si="21"/>
        <v>0</v>
      </c>
      <c r="BE36" s="12">
        <f t="shared" si="22"/>
        <v>0</v>
      </c>
      <c r="BF36" s="12">
        <f t="shared" si="23"/>
        <v>0</v>
      </c>
      <c r="BG36" s="12">
        <f t="shared" si="24"/>
        <v>0</v>
      </c>
      <c r="BH36" s="12">
        <f t="shared" si="25"/>
        <v>0</v>
      </c>
      <c r="BI36" s="12"/>
      <c r="BJ36" s="126">
        <f t="shared" si="26"/>
        <v>0</v>
      </c>
      <c r="BK36" s="126">
        <f t="shared" si="27"/>
        <v>0</v>
      </c>
      <c r="BL36" s="12"/>
      <c r="BM36" s="12">
        <f t="shared" si="28"/>
        <v>0</v>
      </c>
      <c r="BN36" s="12">
        <f t="shared" si="29"/>
        <v>0</v>
      </c>
      <c r="BO36" s="12">
        <f t="shared" si="30"/>
        <v>0</v>
      </c>
      <c r="BP36" s="12">
        <f t="shared" si="31"/>
        <v>0</v>
      </c>
      <c r="BQ36" s="12">
        <f t="shared" si="32"/>
        <v>0</v>
      </c>
      <c r="BR36" s="12">
        <f t="shared" si="33"/>
        <v>0</v>
      </c>
      <c r="BS36" s="12">
        <f t="shared" si="34"/>
        <v>0</v>
      </c>
      <c r="BT36" s="12">
        <f t="shared" si="35"/>
        <v>0</v>
      </c>
      <c r="BU36" s="12">
        <f t="shared" si="36"/>
        <v>0</v>
      </c>
      <c r="BV36" s="12">
        <f t="shared" si="37"/>
        <v>0</v>
      </c>
      <c r="BW36" s="12">
        <f t="shared" si="38"/>
        <v>0</v>
      </c>
      <c r="BX36" s="12">
        <f t="shared" si="39"/>
        <v>0</v>
      </c>
      <c r="BY36" s="12">
        <f t="shared" si="40"/>
        <v>0</v>
      </c>
      <c r="BZ36" s="12">
        <f t="shared" si="41"/>
        <v>0</v>
      </c>
      <c r="CA36" s="12">
        <f t="shared" si="42"/>
        <v>0</v>
      </c>
      <c r="CB36" s="12">
        <f t="shared" si="43"/>
        <v>0</v>
      </c>
      <c r="CC36" s="12"/>
    </row>
    <row r="37" spans="1:81">
      <c r="BA37" s="12">
        <f t="shared" si="18"/>
        <v>0</v>
      </c>
      <c r="BB37" s="12">
        <f t="shared" si="19"/>
        <v>0</v>
      </c>
      <c r="BC37" s="12">
        <f t="shared" si="20"/>
        <v>0</v>
      </c>
      <c r="BD37" s="12">
        <f t="shared" si="21"/>
        <v>0</v>
      </c>
      <c r="BE37" s="12">
        <f t="shared" si="22"/>
        <v>0</v>
      </c>
      <c r="BF37" s="12">
        <f t="shared" si="23"/>
        <v>0</v>
      </c>
      <c r="BG37" s="12">
        <f t="shared" si="24"/>
        <v>0</v>
      </c>
      <c r="BH37" s="12">
        <f t="shared" si="25"/>
        <v>0</v>
      </c>
      <c r="BI37" s="12"/>
      <c r="BJ37" s="126">
        <f t="shared" si="26"/>
        <v>0</v>
      </c>
      <c r="BK37" s="126">
        <f t="shared" si="27"/>
        <v>0</v>
      </c>
      <c r="BL37" s="12"/>
      <c r="BM37" s="12">
        <f t="shared" si="28"/>
        <v>0</v>
      </c>
      <c r="BN37" s="12">
        <f t="shared" si="29"/>
        <v>0</v>
      </c>
      <c r="BO37" s="12">
        <f t="shared" si="30"/>
        <v>0</v>
      </c>
      <c r="BP37" s="12">
        <f t="shared" si="31"/>
        <v>0</v>
      </c>
      <c r="BQ37" s="12">
        <f t="shared" si="32"/>
        <v>0</v>
      </c>
      <c r="BR37" s="12">
        <f t="shared" si="33"/>
        <v>0</v>
      </c>
      <c r="BS37" s="12">
        <f t="shared" si="34"/>
        <v>0</v>
      </c>
      <c r="BT37" s="12">
        <f t="shared" si="35"/>
        <v>0</v>
      </c>
      <c r="BU37" s="12">
        <f t="shared" si="36"/>
        <v>0</v>
      </c>
      <c r="BV37" s="12">
        <f t="shared" si="37"/>
        <v>0</v>
      </c>
      <c r="BW37" s="12">
        <f t="shared" si="38"/>
        <v>0</v>
      </c>
      <c r="BX37" s="12">
        <f t="shared" si="39"/>
        <v>0</v>
      </c>
      <c r="BY37" s="12">
        <f t="shared" si="40"/>
        <v>0</v>
      </c>
      <c r="BZ37" s="12">
        <f t="shared" si="41"/>
        <v>0</v>
      </c>
      <c r="CA37" s="12">
        <f t="shared" si="42"/>
        <v>0</v>
      </c>
      <c r="CB37" s="12">
        <f t="shared" si="43"/>
        <v>0</v>
      </c>
      <c r="CC37" s="12"/>
    </row>
    <row r="38" spans="1:81">
      <c r="BA38" s="12">
        <f t="shared" si="18"/>
        <v>0</v>
      </c>
      <c r="BB38" s="12">
        <f t="shared" si="19"/>
        <v>0</v>
      </c>
      <c r="BC38" s="12">
        <f t="shared" si="20"/>
        <v>0</v>
      </c>
      <c r="BD38" s="12">
        <f t="shared" si="21"/>
        <v>0</v>
      </c>
      <c r="BE38" s="12">
        <f t="shared" si="22"/>
        <v>0</v>
      </c>
      <c r="BF38" s="12">
        <f t="shared" si="23"/>
        <v>0</v>
      </c>
      <c r="BG38" s="12">
        <f t="shared" si="24"/>
        <v>0</v>
      </c>
      <c r="BH38" s="12">
        <f t="shared" si="25"/>
        <v>0</v>
      </c>
      <c r="BI38" s="12"/>
      <c r="BJ38" s="126">
        <f t="shared" si="26"/>
        <v>0</v>
      </c>
      <c r="BK38" s="126">
        <f t="shared" si="27"/>
        <v>0</v>
      </c>
      <c r="BL38" s="12"/>
      <c r="BM38" s="12">
        <f t="shared" si="28"/>
        <v>0</v>
      </c>
      <c r="BN38" s="12">
        <f t="shared" si="29"/>
        <v>0</v>
      </c>
      <c r="BO38" s="12">
        <f t="shared" si="30"/>
        <v>0</v>
      </c>
      <c r="BP38" s="12">
        <f t="shared" si="31"/>
        <v>0</v>
      </c>
      <c r="BQ38" s="12">
        <f t="shared" si="32"/>
        <v>0</v>
      </c>
      <c r="BR38" s="12">
        <f t="shared" si="33"/>
        <v>0</v>
      </c>
      <c r="BS38" s="12">
        <f t="shared" si="34"/>
        <v>0</v>
      </c>
      <c r="BT38" s="12">
        <f t="shared" si="35"/>
        <v>0</v>
      </c>
      <c r="BU38" s="12">
        <f t="shared" si="36"/>
        <v>0</v>
      </c>
      <c r="BV38" s="12">
        <f t="shared" si="37"/>
        <v>0</v>
      </c>
      <c r="BW38" s="12">
        <f t="shared" si="38"/>
        <v>0</v>
      </c>
      <c r="BX38" s="12">
        <f t="shared" si="39"/>
        <v>0</v>
      </c>
      <c r="BY38" s="12">
        <f t="shared" si="40"/>
        <v>0</v>
      </c>
      <c r="BZ38" s="12">
        <f t="shared" si="41"/>
        <v>0</v>
      </c>
      <c r="CA38" s="12">
        <f t="shared" si="42"/>
        <v>0</v>
      </c>
      <c r="CB38" s="12">
        <f t="shared" si="43"/>
        <v>0</v>
      </c>
      <c r="CC38" s="12"/>
    </row>
    <row r="39" spans="1:81">
      <c r="BA39" s="12">
        <f t="shared" si="18"/>
        <v>0</v>
      </c>
      <c r="BB39" s="12">
        <f t="shared" si="19"/>
        <v>0</v>
      </c>
      <c r="BC39" s="12">
        <f t="shared" si="20"/>
        <v>0</v>
      </c>
      <c r="BD39" s="12">
        <f t="shared" si="21"/>
        <v>0</v>
      </c>
      <c r="BE39" s="12">
        <f t="shared" si="22"/>
        <v>0</v>
      </c>
      <c r="BF39" s="12">
        <f t="shared" si="23"/>
        <v>0</v>
      </c>
      <c r="BG39" s="12">
        <f t="shared" si="24"/>
        <v>0</v>
      </c>
      <c r="BH39" s="12">
        <f t="shared" si="25"/>
        <v>0</v>
      </c>
      <c r="BI39" s="12"/>
      <c r="BJ39" s="126">
        <f t="shared" si="26"/>
        <v>0</v>
      </c>
      <c r="BK39" s="126">
        <f t="shared" si="27"/>
        <v>0</v>
      </c>
      <c r="BL39" s="12"/>
      <c r="BM39" s="12">
        <f t="shared" si="28"/>
        <v>0</v>
      </c>
      <c r="BN39" s="12">
        <f t="shared" si="29"/>
        <v>0</v>
      </c>
      <c r="BO39" s="12">
        <f t="shared" si="30"/>
        <v>0</v>
      </c>
      <c r="BP39" s="12">
        <f t="shared" si="31"/>
        <v>0</v>
      </c>
      <c r="BQ39" s="12">
        <f t="shared" si="32"/>
        <v>0</v>
      </c>
      <c r="BR39" s="12">
        <f t="shared" si="33"/>
        <v>0</v>
      </c>
      <c r="BS39" s="12">
        <f t="shared" si="34"/>
        <v>0</v>
      </c>
      <c r="BT39" s="12">
        <f t="shared" si="35"/>
        <v>0</v>
      </c>
      <c r="BU39" s="12">
        <f t="shared" si="36"/>
        <v>0</v>
      </c>
      <c r="BV39" s="12">
        <f t="shared" si="37"/>
        <v>0</v>
      </c>
      <c r="BW39" s="12">
        <f t="shared" si="38"/>
        <v>0</v>
      </c>
      <c r="BX39" s="12">
        <f t="shared" si="39"/>
        <v>0</v>
      </c>
      <c r="BY39" s="12">
        <f t="shared" si="40"/>
        <v>0</v>
      </c>
      <c r="BZ39" s="12">
        <f t="shared" si="41"/>
        <v>0</v>
      </c>
      <c r="CA39" s="12">
        <f t="shared" si="42"/>
        <v>0</v>
      </c>
      <c r="CB39" s="12">
        <f t="shared" si="43"/>
        <v>0</v>
      </c>
      <c r="CC39" s="12"/>
    </row>
    <row r="40" spans="1:81">
      <c r="BA40" s="12">
        <f t="shared" si="18"/>
        <v>0</v>
      </c>
      <c r="BB40" s="12">
        <f t="shared" si="19"/>
        <v>0</v>
      </c>
      <c r="BC40" s="12">
        <f t="shared" si="20"/>
        <v>0</v>
      </c>
      <c r="BD40" s="12">
        <f t="shared" si="21"/>
        <v>0</v>
      </c>
      <c r="BE40" s="12">
        <f t="shared" si="22"/>
        <v>0</v>
      </c>
      <c r="BF40" s="12">
        <f t="shared" si="23"/>
        <v>0</v>
      </c>
      <c r="BG40" s="12">
        <f t="shared" si="24"/>
        <v>0</v>
      </c>
      <c r="BH40" s="12">
        <f t="shared" si="25"/>
        <v>0</v>
      </c>
      <c r="BI40" s="12"/>
      <c r="BJ40" s="126">
        <f t="shared" si="26"/>
        <v>0</v>
      </c>
      <c r="BK40" s="126">
        <f t="shared" si="27"/>
        <v>0</v>
      </c>
      <c r="BL40" s="12"/>
      <c r="BM40" s="12">
        <f t="shared" si="28"/>
        <v>0</v>
      </c>
      <c r="BN40" s="12">
        <f t="shared" si="29"/>
        <v>0</v>
      </c>
      <c r="BO40" s="12">
        <f t="shared" si="30"/>
        <v>0</v>
      </c>
      <c r="BP40" s="12">
        <f t="shared" si="31"/>
        <v>0</v>
      </c>
      <c r="BQ40" s="12">
        <f t="shared" si="32"/>
        <v>0</v>
      </c>
      <c r="BR40" s="12">
        <f t="shared" si="33"/>
        <v>0</v>
      </c>
      <c r="BS40" s="12">
        <f t="shared" si="34"/>
        <v>0</v>
      </c>
      <c r="BT40" s="12">
        <f t="shared" si="35"/>
        <v>0</v>
      </c>
      <c r="BU40" s="12">
        <f t="shared" si="36"/>
        <v>0</v>
      </c>
      <c r="BV40" s="12">
        <f t="shared" si="37"/>
        <v>0</v>
      </c>
      <c r="BW40" s="12">
        <f t="shared" si="38"/>
        <v>0</v>
      </c>
      <c r="BX40" s="12">
        <f t="shared" si="39"/>
        <v>0</v>
      </c>
      <c r="BY40" s="12">
        <f t="shared" si="40"/>
        <v>0</v>
      </c>
      <c r="BZ40" s="12">
        <f t="shared" si="41"/>
        <v>0</v>
      </c>
      <c r="CA40" s="12">
        <f t="shared" si="42"/>
        <v>0</v>
      </c>
      <c r="CB40" s="12">
        <f t="shared" si="43"/>
        <v>0</v>
      </c>
      <c r="CC40" s="12"/>
    </row>
    <row r="41" spans="1:81">
      <c r="BA41" s="12">
        <f t="shared" si="18"/>
        <v>0</v>
      </c>
      <c r="BB41" s="12">
        <f t="shared" si="19"/>
        <v>0</v>
      </c>
      <c r="BC41" s="12">
        <f t="shared" si="20"/>
        <v>0</v>
      </c>
      <c r="BD41" s="12">
        <f t="shared" si="21"/>
        <v>0</v>
      </c>
      <c r="BE41" s="12">
        <f t="shared" si="22"/>
        <v>0</v>
      </c>
      <c r="BF41" s="12">
        <f t="shared" si="23"/>
        <v>0</v>
      </c>
      <c r="BG41" s="12">
        <f t="shared" si="24"/>
        <v>0</v>
      </c>
      <c r="BH41" s="12">
        <f t="shared" si="25"/>
        <v>0</v>
      </c>
      <c r="BI41" s="12"/>
      <c r="BJ41" s="126">
        <f t="shared" si="26"/>
        <v>0</v>
      </c>
      <c r="BK41" s="126">
        <f t="shared" si="27"/>
        <v>0</v>
      </c>
      <c r="BL41" s="12"/>
      <c r="BM41" s="12">
        <f t="shared" si="28"/>
        <v>0</v>
      </c>
      <c r="BN41" s="12">
        <f t="shared" si="29"/>
        <v>0</v>
      </c>
      <c r="BO41" s="12">
        <f t="shared" si="30"/>
        <v>0</v>
      </c>
      <c r="BP41" s="12">
        <f t="shared" si="31"/>
        <v>0</v>
      </c>
      <c r="BQ41" s="12">
        <f t="shared" si="32"/>
        <v>0</v>
      </c>
      <c r="BR41" s="12">
        <f t="shared" si="33"/>
        <v>0</v>
      </c>
      <c r="BS41" s="12">
        <f t="shared" si="34"/>
        <v>0</v>
      </c>
      <c r="BT41" s="12">
        <f t="shared" si="35"/>
        <v>0</v>
      </c>
      <c r="BU41" s="12">
        <f t="shared" si="36"/>
        <v>0</v>
      </c>
      <c r="BV41" s="12">
        <f t="shared" si="37"/>
        <v>0</v>
      </c>
      <c r="BW41" s="12">
        <f t="shared" si="38"/>
        <v>0</v>
      </c>
      <c r="BX41" s="12">
        <f t="shared" si="39"/>
        <v>0</v>
      </c>
      <c r="BY41" s="12">
        <f t="shared" si="40"/>
        <v>0</v>
      </c>
      <c r="BZ41" s="12">
        <f t="shared" si="41"/>
        <v>0</v>
      </c>
      <c r="CA41" s="12">
        <f t="shared" si="42"/>
        <v>0</v>
      </c>
      <c r="CB41" s="12">
        <f t="shared" si="43"/>
        <v>0</v>
      </c>
      <c r="CC41" s="126"/>
    </row>
    <row r="42" spans="1:81">
      <c r="BA42" s="12">
        <f t="shared" ref="BA42:BA58" si="50">IF(G42="XS",IF(SUM(K42:T42)&gt;0,SUM(K42:T42),0),0)*H42</f>
        <v>0</v>
      </c>
      <c r="BB42" s="12">
        <f t="shared" ref="BB42:BB58" si="51">IF(G42="S",IF(SUM(K42:T42)&gt;0,SUM(K42:T42),0),0)*H42</f>
        <v>0</v>
      </c>
      <c r="BC42" s="12">
        <f t="shared" si="20"/>
        <v>0</v>
      </c>
      <c r="BD42" s="12">
        <f t="shared" si="21"/>
        <v>0</v>
      </c>
      <c r="BE42" s="12">
        <f t="shared" si="22"/>
        <v>0</v>
      </c>
      <c r="BF42" s="12">
        <f t="shared" si="23"/>
        <v>0</v>
      </c>
      <c r="BG42" s="12">
        <f t="shared" si="24"/>
        <v>0</v>
      </c>
      <c r="BH42" s="12">
        <f t="shared" si="25"/>
        <v>0</v>
      </c>
      <c r="BI42" s="12"/>
      <c r="BJ42" s="126">
        <f t="shared" si="26"/>
        <v>0</v>
      </c>
      <c r="BK42" s="126">
        <f t="shared" si="27"/>
        <v>0</v>
      </c>
      <c r="BL42" s="12"/>
      <c r="BM42" s="12">
        <f t="shared" si="28"/>
        <v>0</v>
      </c>
      <c r="BN42" s="12">
        <f t="shared" si="29"/>
        <v>0</v>
      </c>
      <c r="BO42" s="12">
        <f t="shared" si="30"/>
        <v>0</v>
      </c>
      <c r="BP42" s="12">
        <f t="shared" si="31"/>
        <v>0</v>
      </c>
      <c r="BQ42" s="12">
        <f t="shared" si="32"/>
        <v>0</v>
      </c>
      <c r="BR42" s="12">
        <f t="shared" si="33"/>
        <v>0</v>
      </c>
      <c r="BS42" s="12">
        <f t="shared" si="34"/>
        <v>0</v>
      </c>
      <c r="BT42" s="12">
        <f t="shared" si="35"/>
        <v>0</v>
      </c>
      <c r="BU42" s="12">
        <f t="shared" si="36"/>
        <v>0</v>
      </c>
      <c r="BV42" s="12">
        <f t="shared" si="37"/>
        <v>0</v>
      </c>
      <c r="BW42" s="12">
        <f t="shared" si="38"/>
        <v>0</v>
      </c>
      <c r="BX42" s="12">
        <f t="shared" si="39"/>
        <v>0</v>
      </c>
      <c r="BY42" s="12">
        <f t="shared" si="40"/>
        <v>0</v>
      </c>
      <c r="BZ42" s="12">
        <f t="shared" si="41"/>
        <v>0</v>
      </c>
      <c r="CA42" s="12">
        <f t="shared" si="42"/>
        <v>0</v>
      </c>
      <c r="CB42" s="12">
        <f t="shared" si="43"/>
        <v>0</v>
      </c>
      <c r="CC42" s="126"/>
    </row>
    <row r="43" spans="1:81">
      <c r="BA43" s="12">
        <f t="shared" si="50"/>
        <v>0</v>
      </c>
      <c r="BB43" s="12">
        <f t="shared" si="51"/>
        <v>0</v>
      </c>
      <c r="BC43" s="12">
        <f t="shared" si="20"/>
        <v>0</v>
      </c>
      <c r="BD43" s="12">
        <f t="shared" si="21"/>
        <v>0</v>
      </c>
      <c r="BE43" s="12">
        <f t="shared" si="22"/>
        <v>0</v>
      </c>
      <c r="BF43" s="12">
        <f t="shared" si="23"/>
        <v>0</v>
      </c>
      <c r="BG43" s="12">
        <f t="shared" si="24"/>
        <v>0</v>
      </c>
      <c r="BH43" s="12">
        <f t="shared" si="25"/>
        <v>0</v>
      </c>
      <c r="BI43" s="12"/>
      <c r="BJ43" s="126">
        <f t="shared" si="26"/>
        <v>0</v>
      </c>
      <c r="BK43" s="126">
        <f t="shared" si="27"/>
        <v>0</v>
      </c>
      <c r="BL43" s="12"/>
      <c r="BM43" s="12">
        <f t="shared" si="28"/>
        <v>0</v>
      </c>
      <c r="BN43" s="12">
        <f t="shared" si="29"/>
        <v>0</v>
      </c>
      <c r="BO43" s="12">
        <f t="shared" si="30"/>
        <v>0</v>
      </c>
      <c r="BP43" s="12">
        <f t="shared" si="31"/>
        <v>0</v>
      </c>
      <c r="BQ43" s="12">
        <f t="shared" si="32"/>
        <v>0</v>
      </c>
      <c r="BR43" s="12">
        <f t="shared" si="33"/>
        <v>0</v>
      </c>
      <c r="BS43" s="12">
        <f t="shared" si="34"/>
        <v>0</v>
      </c>
      <c r="BT43" s="12">
        <f t="shared" si="35"/>
        <v>0</v>
      </c>
      <c r="BU43" s="12">
        <f t="shared" si="36"/>
        <v>0</v>
      </c>
      <c r="BV43" s="12">
        <f t="shared" si="37"/>
        <v>0</v>
      </c>
      <c r="BW43" s="12">
        <f t="shared" si="38"/>
        <v>0</v>
      </c>
      <c r="BX43" s="12">
        <f t="shared" si="39"/>
        <v>0</v>
      </c>
      <c r="BY43" s="12">
        <f t="shared" si="40"/>
        <v>0</v>
      </c>
      <c r="BZ43" s="12">
        <f t="shared" si="41"/>
        <v>0</v>
      </c>
      <c r="CA43" s="12">
        <f t="shared" si="42"/>
        <v>0</v>
      </c>
      <c r="CB43" s="12">
        <f t="shared" si="43"/>
        <v>0</v>
      </c>
      <c r="CC43" s="12"/>
    </row>
    <row r="44" spans="1:81">
      <c r="BA44" s="12">
        <f t="shared" si="50"/>
        <v>0</v>
      </c>
      <c r="BB44" s="12">
        <f t="shared" si="51"/>
        <v>0</v>
      </c>
      <c r="BC44" s="12">
        <f t="shared" si="20"/>
        <v>0</v>
      </c>
      <c r="BD44" s="12">
        <f t="shared" si="21"/>
        <v>0</v>
      </c>
      <c r="BE44" s="12">
        <f t="shared" si="22"/>
        <v>0</v>
      </c>
      <c r="BF44" s="12">
        <f t="shared" si="23"/>
        <v>0</v>
      </c>
      <c r="BG44" s="12">
        <f t="shared" si="24"/>
        <v>0</v>
      </c>
      <c r="BH44" s="12">
        <f t="shared" si="25"/>
        <v>0</v>
      </c>
      <c r="BI44" s="12"/>
      <c r="BJ44" s="126">
        <f t="shared" si="26"/>
        <v>0</v>
      </c>
      <c r="BK44" s="126">
        <f t="shared" si="27"/>
        <v>0</v>
      </c>
      <c r="BL44" s="12"/>
      <c r="BM44" s="12">
        <f t="shared" si="28"/>
        <v>0</v>
      </c>
      <c r="BN44" s="12">
        <f t="shared" si="29"/>
        <v>0</v>
      </c>
      <c r="BO44" s="12">
        <f t="shared" si="30"/>
        <v>0</v>
      </c>
      <c r="BP44" s="12">
        <f t="shared" si="31"/>
        <v>0</v>
      </c>
      <c r="BQ44" s="12">
        <f t="shared" si="32"/>
        <v>0</v>
      </c>
      <c r="BR44" s="12">
        <f t="shared" si="33"/>
        <v>0</v>
      </c>
      <c r="BS44" s="12">
        <f t="shared" si="34"/>
        <v>0</v>
      </c>
      <c r="BT44" s="12">
        <f t="shared" si="35"/>
        <v>0</v>
      </c>
      <c r="BU44" s="12">
        <f t="shared" si="36"/>
        <v>0</v>
      </c>
      <c r="BV44" s="12">
        <f t="shared" si="37"/>
        <v>0</v>
      </c>
      <c r="BW44" s="12">
        <f t="shared" si="38"/>
        <v>0</v>
      </c>
      <c r="BX44" s="12">
        <f t="shared" si="39"/>
        <v>0</v>
      </c>
      <c r="BY44" s="12">
        <f t="shared" si="40"/>
        <v>0</v>
      </c>
      <c r="BZ44" s="12">
        <f t="shared" si="41"/>
        <v>0</v>
      </c>
      <c r="CA44" s="12">
        <f t="shared" si="42"/>
        <v>0</v>
      </c>
      <c r="CB44" s="12">
        <f t="shared" si="43"/>
        <v>0</v>
      </c>
      <c r="CC44" s="12"/>
    </row>
    <row r="45" spans="1:81">
      <c r="BA45" s="12">
        <f t="shared" si="50"/>
        <v>0</v>
      </c>
      <c r="BB45" s="12">
        <f t="shared" si="51"/>
        <v>0</v>
      </c>
      <c r="BC45" s="12">
        <f t="shared" si="20"/>
        <v>0</v>
      </c>
      <c r="BD45" s="12">
        <f t="shared" si="21"/>
        <v>0</v>
      </c>
      <c r="BE45" s="12">
        <f t="shared" si="22"/>
        <v>0</v>
      </c>
      <c r="BF45" s="12">
        <f t="shared" si="23"/>
        <v>0</v>
      </c>
      <c r="BG45" s="12">
        <f t="shared" si="24"/>
        <v>0</v>
      </c>
      <c r="BH45" s="12">
        <f t="shared" si="25"/>
        <v>0</v>
      </c>
      <c r="BI45" s="12"/>
      <c r="BJ45" s="126">
        <f t="shared" si="26"/>
        <v>0</v>
      </c>
      <c r="BK45" s="126">
        <f t="shared" si="27"/>
        <v>0</v>
      </c>
      <c r="BL45" s="12"/>
      <c r="BM45" s="12">
        <f t="shared" si="28"/>
        <v>0</v>
      </c>
      <c r="BN45" s="12">
        <f t="shared" si="29"/>
        <v>0</v>
      </c>
      <c r="BO45" s="12">
        <f t="shared" si="30"/>
        <v>0</v>
      </c>
      <c r="BP45" s="12">
        <f t="shared" si="31"/>
        <v>0</v>
      </c>
      <c r="BQ45" s="12">
        <f t="shared" si="32"/>
        <v>0</v>
      </c>
      <c r="BR45" s="12">
        <f t="shared" si="33"/>
        <v>0</v>
      </c>
      <c r="BS45" s="12">
        <f t="shared" si="34"/>
        <v>0</v>
      </c>
      <c r="BT45" s="12">
        <f t="shared" si="35"/>
        <v>0</v>
      </c>
      <c r="BU45" s="12">
        <f t="shared" si="36"/>
        <v>0</v>
      </c>
      <c r="BV45" s="12">
        <f t="shared" si="37"/>
        <v>0</v>
      </c>
      <c r="BW45" s="12">
        <f t="shared" si="38"/>
        <v>0</v>
      </c>
      <c r="BX45" s="12">
        <f t="shared" si="39"/>
        <v>0</v>
      </c>
      <c r="BY45" s="12">
        <f t="shared" si="40"/>
        <v>0</v>
      </c>
      <c r="BZ45" s="12">
        <f t="shared" si="41"/>
        <v>0</v>
      </c>
      <c r="CA45" s="12">
        <f t="shared" si="42"/>
        <v>0</v>
      </c>
      <c r="CB45" s="12">
        <f t="shared" si="43"/>
        <v>0</v>
      </c>
      <c r="CC45" s="126"/>
    </row>
    <row r="46" spans="1:81">
      <c r="BA46" s="12">
        <f t="shared" si="50"/>
        <v>0</v>
      </c>
      <c r="BB46" s="12">
        <f t="shared" si="51"/>
        <v>0</v>
      </c>
      <c r="BC46" s="12">
        <f t="shared" si="20"/>
        <v>0</v>
      </c>
      <c r="BD46" s="12">
        <f t="shared" si="21"/>
        <v>0</v>
      </c>
      <c r="BE46" s="12">
        <f t="shared" si="22"/>
        <v>0</v>
      </c>
      <c r="BF46" s="12">
        <f t="shared" si="23"/>
        <v>0</v>
      </c>
      <c r="BG46" s="12">
        <f t="shared" si="24"/>
        <v>0</v>
      </c>
      <c r="BH46" s="12">
        <f t="shared" si="25"/>
        <v>0</v>
      </c>
      <c r="BI46" s="12"/>
      <c r="BJ46" s="126">
        <f t="shared" si="26"/>
        <v>0</v>
      </c>
      <c r="BK46" s="126">
        <f t="shared" si="27"/>
        <v>0</v>
      </c>
      <c r="BL46" s="12"/>
      <c r="BM46" s="12">
        <f t="shared" si="28"/>
        <v>0</v>
      </c>
      <c r="BN46" s="12">
        <f t="shared" si="29"/>
        <v>0</v>
      </c>
      <c r="BO46" s="12">
        <f t="shared" si="30"/>
        <v>0</v>
      </c>
      <c r="BP46" s="12">
        <f t="shared" si="31"/>
        <v>0</v>
      </c>
      <c r="BQ46" s="12">
        <f t="shared" si="32"/>
        <v>0</v>
      </c>
      <c r="BR46" s="12">
        <f t="shared" si="33"/>
        <v>0</v>
      </c>
      <c r="BS46" s="12">
        <f t="shared" si="34"/>
        <v>0</v>
      </c>
      <c r="BT46" s="12">
        <f t="shared" si="35"/>
        <v>0</v>
      </c>
      <c r="BU46" s="12">
        <f t="shared" si="36"/>
        <v>0</v>
      </c>
      <c r="BV46" s="12">
        <f t="shared" si="37"/>
        <v>0</v>
      </c>
      <c r="BW46" s="12">
        <f t="shared" si="38"/>
        <v>0</v>
      </c>
      <c r="BX46" s="12">
        <f t="shared" si="39"/>
        <v>0</v>
      </c>
      <c r="BY46" s="12">
        <f t="shared" si="40"/>
        <v>0</v>
      </c>
      <c r="BZ46" s="12">
        <f t="shared" si="41"/>
        <v>0</v>
      </c>
      <c r="CA46" s="12">
        <f t="shared" si="42"/>
        <v>0</v>
      </c>
      <c r="CB46" s="12">
        <f t="shared" si="43"/>
        <v>0</v>
      </c>
      <c r="CC46" s="12"/>
    </row>
    <row r="47" spans="1:81">
      <c r="BA47" s="12">
        <f t="shared" si="50"/>
        <v>0</v>
      </c>
      <c r="BB47" s="12">
        <f t="shared" si="51"/>
        <v>0</v>
      </c>
      <c r="BC47" s="12">
        <f t="shared" si="20"/>
        <v>0</v>
      </c>
      <c r="BD47" s="12">
        <f t="shared" si="21"/>
        <v>0</v>
      </c>
      <c r="BE47" s="12">
        <f t="shared" si="22"/>
        <v>0</v>
      </c>
      <c r="BF47" s="12">
        <f t="shared" si="23"/>
        <v>0</v>
      </c>
      <c r="BG47" s="12">
        <f t="shared" si="24"/>
        <v>0</v>
      </c>
      <c r="BH47" s="12">
        <f t="shared" si="25"/>
        <v>0</v>
      </c>
      <c r="BI47" s="12"/>
      <c r="BJ47" s="126">
        <f t="shared" si="26"/>
        <v>0</v>
      </c>
      <c r="BK47" s="126">
        <f t="shared" si="27"/>
        <v>0</v>
      </c>
      <c r="BL47" s="12"/>
      <c r="BM47" s="12">
        <f t="shared" si="28"/>
        <v>0</v>
      </c>
      <c r="BN47" s="12">
        <f t="shared" si="29"/>
        <v>0</v>
      </c>
      <c r="BO47" s="12">
        <f t="shared" si="30"/>
        <v>0</v>
      </c>
      <c r="BP47" s="12">
        <f t="shared" si="31"/>
        <v>0</v>
      </c>
      <c r="BQ47" s="12">
        <f t="shared" si="32"/>
        <v>0</v>
      </c>
      <c r="BR47" s="12">
        <f t="shared" si="33"/>
        <v>0</v>
      </c>
      <c r="BS47" s="12">
        <f t="shared" si="34"/>
        <v>0</v>
      </c>
      <c r="BT47" s="12">
        <f t="shared" si="35"/>
        <v>0</v>
      </c>
      <c r="BU47" s="12">
        <f t="shared" si="36"/>
        <v>0</v>
      </c>
      <c r="BV47" s="12">
        <f t="shared" si="37"/>
        <v>0</v>
      </c>
      <c r="BW47" s="12">
        <f t="shared" si="38"/>
        <v>0</v>
      </c>
      <c r="BX47" s="12">
        <f t="shared" si="39"/>
        <v>0</v>
      </c>
      <c r="BY47" s="12">
        <f t="shared" si="40"/>
        <v>0</v>
      </c>
      <c r="BZ47" s="12">
        <f t="shared" si="41"/>
        <v>0</v>
      </c>
      <c r="CA47" s="12">
        <f t="shared" si="42"/>
        <v>0</v>
      </c>
      <c r="CB47" s="12">
        <f t="shared" si="43"/>
        <v>0</v>
      </c>
      <c r="CC47" s="12"/>
    </row>
    <row r="48" spans="1:81">
      <c r="BA48" s="12">
        <f t="shared" si="50"/>
        <v>0</v>
      </c>
      <c r="BB48" s="12">
        <f t="shared" si="51"/>
        <v>0</v>
      </c>
      <c r="BC48" s="12">
        <f t="shared" si="20"/>
        <v>0</v>
      </c>
      <c r="BD48" s="12">
        <f t="shared" si="21"/>
        <v>0</v>
      </c>
      <c r="BE48" s="12">
        <f t="shared" si="22"/>
        <v>0</v>
      </c>
      <c r="BF48" s="12">
        <f t="shared" si="23"/>
        <v>0</v>
      </c>
      <c r="BG48" s="12">
        <f t="shared" si="24"/>
        <v>0</v>
      </c>
      <c r="BH48" s="12">
        <f t="shared" si="25"/>
        <v>0</v>
      </c>
      <c r="BI48" s="12"/>
      <c r="BJ48" s="126">
        <f t="shared" si="26"/>
        <v>0</v>
      </c>
      <c r="BK48" s="126">
        <f t="shared" si="27"/>
        <v>0</v>
      </c>
      <c r="BL48" s="12"/>
      <c r="BM48" s="12">
        <f t="shared" si="28"/>
        <v>0</v>
      </c>
      <c r="BN48" s="12">
        <f t="shared" si="29"/>
        <v>0</v>
      </c>
      <c r="BO48" s="12">
        <f t="shared" si="30"/>
        <v>0</v>
      </c>
      <c r="BP48" s="12">
        <f t="shared" si="31"/>
        <v>0</v>
      </c>
      <c r="BQ48" s="12">
        <f t="shared" si="32"/>
        <v>0</v>
      </c>
      <c r="BR48" s="12">
        <f t="shared" si="33"/>
        <v>0</v>
      </c>
      <c r="BS48" s="12">
        <f t="shared" si="34"/>
        <v>0</v>
      </c>
      <c r="BT48" s="12">
        <f t="shared" si="35"/>
        <v>0</v>
      </c>
      <c r="BU48" s="12">
        <f t="shared" si="36"/>
        <v>0</v>
      </c>
      <c r="BV48" s="12">
        <f t="shared" si="37"/>
        <v>0</v>
      </c>
      <c r="BW48" s="12">
        <f t="shared" si="38"/>
        <v>0</v>
      </c>
      <c r="BX48" s="12">
        <f t="shared" si="39"/>
        <v>0</v>
      </c>
      <c r="BY48" s="12">
        <f t="shared" si="40"/>
        <v>0</v>
      </c>
      <c r="BZ48" s="12">
        <f t="shared" si="41"/>
        <v>0</v>
      </c>
      <c r="CA48" s="12">
        <f t="shared" si="42"/>
        <v>0</v>
      </c>
      <c r="CB48" s="12">
        <f t="shared" si="43"/>
        <v>0</v>
      </c>
      <c r="CC48" s="12"/>
    </row>
    <row r="49" spans="53:81">
      <c r="BA49" s="12">
        <f t="shared" si="50"/>
        <v>0</v>
      </c>
      <c r="BB49" s="12">
        <f t="shared" si="51"/>
        <v>0</v>
      </c>
      <c r="BC49" s="12">
        <f t="shared" si="20"/>
        <v>0</v>
      </c>
      <c r="BD49" s="12">
        <f t="shared" si="21"/>
        <v>0</v>
      </c>
      <c r="BE49" s="12">
        <f t="shared" si="22"/>
        <v>0</v>
      </c>
      <c r="BF49" s="12">
        <f t="shared" si="23"/>
        <v>0</v>
      </c>
      <c r="BG49" s="12">
        <f t="shared" si="24"/>
        <v>0</v>
      </c>
      <c r="BH49" s="12">
        <f t="shared" si="25"/>
        <v>0</v>
      </c>
      <c r="BI49" s="12"/>
      <c r="BJ49" s="126">
        <f t="shared" si="26"/>
        <v>0</v>
      </c>
      <c r="BK49" s="126">
        <f t="shared" si="27"/>
        <v>0</v>
      </c>
      <c r="BL49" s="12"/>
      <c r="BM49" s="12">
        <f t="shared" si="28"/>
        <v>0</v>
      </c>
      <c r="BN49" s="12">
        <f t="shared" si="29"/>
        <v>0</v>
      </c>
      <c r="BO49" s="12">
        <f t="shared" si="30"/>
        <v>0</v>
      </c>
      <c r="BP49" s="12">
        <f t="shared" si="31"/>
        <v>0</v>
      </c>
      <c r="BQ49" s="12">
        <f t="shared" si="32"/>
        <v>0</v>
      </c>
      <c r="BR49" s="12">
        <f t="shared" si="33"/>
        <v>0</v>
      </c>
      <c r="BS49" s="12">
        <f t="shared" si="34"/>
        <v>0</v>
      </c>
      <c r="BT49" s="12">
        <f t="shared" si="35"/>
        <v>0</v>
      </c>
      <c r="BU49" s="12">
        <f t="shared" si="36"/>
        <v>0</v>
      </c>
      <c r="BV49" s="12">
        <f t="shared" si="37"/>
        <v>0</v>
      </c>
      <c r="BW49" s="12">
        <f t="shared" si="38"/>
        <v>0</v>
      </c>
      <c r="BX49" s="12">
        <f t="shared" si="39"/>
        <v>0</v>
      </c>
      <c r="BY49" s="12">
        <f t="shared" si="40"/>
        <v>0</v>
      </c>
      <c r="BZ49" s="12">
        <f t="shared" si="41"/>
        <v>0</v>
      </c>
      <c r="CA49" s="12">
        <f t="shared" si="42"/>
        <v>0</v>
      </c>
      <c r="CB49" s="12">
        <f t="shared" si="43"/>
        <v>0</v>
      </c>
      <c r="CC49" s="12"/>
    </row>
    <row r="50" spans="53:81">
      <c r="BA50" s="12">
        <f t="shared" si="50"/>
        <v>0</v>
      </c>
      <c r="BB50" s="12">
        <f t="shared" si="51"/>
        <v>0</v>
      </c>
      <c r="BC50" s="12">
        <f t="shared" si="20"/>
        <v>0</v>
      </c>
      <c r="BD50" s="12">
        <f t="shared" si="21"/>
        <v>0</v>
      </c>
      <c r="BE50" s="12">
        <f t="shared" si="22"/>
        <v>0</v>
      </c>
      <c r="BF50" s="12">
        <f t="shared" si="23"/>
        <v>0</v>
      </c>
      <c r="BG50" s="12">
        <f t="shared" si="24"/>
        <v>0</v>
      </c>
      <c r="BH50" s="12">
        <f t="shared" si="25"/>
        <v>0</v>
      </c>
      <c r="BI50" s="12"/>
      <c r="BJ50" s="126">
        <f t="shared" si="26"/>
        <v>0</v>
      </c>
      <c r="BK50" s="126">
        <f t="shared" si="27"/>
        <v>0</v>
      </c>
      <c r="BL50" s="12"/>
      <c r="BM50" s="12">
        <f t="shared" si="28"/>
        <v>0</v>
      </c>
      <c r="BN50" s="12">
        <f t="shared" si="29"/>
        <v>0</v>
      </c>
      <c r="BO50" s="12">
        <f t="shared" si="30"/>
        <v>0</v>
      </c>
      <c r="BP50" s="12">
        <f t="shared" si="31"/>
        <v>0</v>
      </c>
      <c r="BQ50" s="12">
        <f t="shared" si="32"/>
        <v>0</v>
      </c>
      <c r="BR50" s="12">
        <f t="shared" si="33"/>
        <v>0</v>
      </c>
      <c r="BS50" s="12">
        <f t="shared" si="34"/>
        <v>0</v>
      </c>
      <c r="BT50" s="12">
        <f t="shared" si="35"/>
        <v>0</v>
      </c>
      <c r="BU50" s="12">
        <f t="shared" si="36"/>
        <v>0</v>
      </c>
      <c r="BV50" s="12">
        <f t="shared" si="37"/>
        <v>0</v>
      </c>
      <c r="BW50" s="12">
        <f t="shared" si="38"/>
        <v>0</v>
      </c>
      <c r="BX50" s="12">
        <f t="shared" si="39"/>
        <v>0</v>
      </c>
      <c r="BY50" s="12">
        <f t="shared" si="40"/>
        <v>0</v>
      </c>
      <c r="BZ50" s="12">
        <f t="shared" si="41"/>
        <v>0</v>
      </c>
      <c r="CA50" s="12">
        <f t="shared" si="42"/>
        <v>0</v>
      </c>
      <c r="CB50" s="12">
        <f t="shared" si="43"/>
        <v>0</v>
      </c>
      <c r="CC50" s="12"/>
    </row>
    <row r="51" spans="53:81">
      <c r="BA51" s="12">
        <f t="shared" si="50"/>
        <v>0</v>
      </c>
      <c r="BB51" s="12">
        <f t="shared" si="51"/>
        <v>0</v>
      </c>
      <c r="BC51" s="12">
        <f t="shared" si="20"/>
        <v>0</v>
      </c>
      <c r="BD51" s="12">
        <f t="shared" si="21"/>
        <v>0</v>
      </c>
      <c r="BE51" s="12">
        <f t="shared" si="22"/>
        <v>0</v>
      </c>
      <c r="BF51" s="12">
        <f t="shared" si="23"/>
        <v>0</v>
      </c>
      <c r="BG51" s="12">
        <f t="shared" si="24"/>
        <v>0</v>
      </c>
      <c r="BH51" s="12">
        <f t="shared" si="25"/>
        <v>0</v>
      </c>
      <c r="BI51" s="126"/>
      <c r="BJ51" s="126">
        <f t="shared" si="26"/>
        <v>0</v>
      </c>
      <c r="BK51" s="126">
        <f t="shared" si="27"/>
        <v>0</v>
      </c>
      <c r="BL51" s="126"/>
      <c r="BM51" s="12">
        <f t="shared" si="28"/>
        <v>0</v>
      </c>
      <c r="BN51" s="12">
        <f t="shared" si="29"/>
        <v>0</v>
      </c>
      <c r="BO51" s="12">
        <f t="shared" si="30"/>
        <v>0</v>
      </c>
      <c r="BP51" s="12">
        <f t="shared" si="31"/>
        <v>0</v>
      </c>
      <c r="BQ51" s="12">
        <f t="shared" si="32"/>
        <v>0</v>
      </c>
      <c r="BR51" s="12">
        <f t="shared" si="33"/>
        <v>0</v>
      </c>
      <c r="BS51" s="12">
        <f t="shared" si="34"/>
        <v>0</v>
      </c>
      <c r="BT51" s="12">
        <f t="shared" si="35"/>
        <v>0</v>
      </c>
      <c r="BU51" s="12">
        <f t="shared" si="36"/>
        <v>0</v>
      </c>
      <c r="BV51" s="12">
        <f t="shared" si="37"/>
        <v>0</v>
      </c>
      <c r="BW51" s="12">
        <f t="shared" si="38"/>
        <v>0</v>
      </c>
      <c r="BX51" s="12">
        <f t="shared" si="39"/>
        <v>0</v>
      </c>
      <c r="BY51" s="12">
        <f t="shared" si="40"/>
        <v>0</v>
      </c>
      <c r="BZ51" s="12">
        <f t="shared" si="41"/>
        <v>0</v>
      </c>
      <c r="CA51" s="12">
        <f t="shared" si="42"/>
        <v>0</v>
      </c>
      <c r="CB51" s="12">
        <f t="shared" si="43"/>
        <v>0</v>
      </c>
      <c r="CC51" s="126"/>
    </row>
    <row r="52" spans="53:81">
      <c r="BA52" s="12">
        <f t="shared" si="50"/>
        <v>0</v>
      </c>
      <c r="BB52" s="12">
        <f t="shared" si="51"/>
        <v>0</v>
      </c>
      <c r="BC52" s="12">
        <f t="shared" si="20"/>
        <v>0</v>
      </c>
      <c r="BD52" s="12">
        <f t="shared" si="21"/>
        <v>0</v>
      </c>
      <c r="BE52" s="12">
        <f t="shared" si="22"/>
        <v>0</v>
      </c>
      <c r="BF52" s="12">
        <f t="shared" si="23"/>
        <v>0</v>
      </c>
      <c r="BG52" s="12">
        <f t="shared" si="24"/>
        <v>0</v>
      </c>
      <c r="BH52" s="12">
        <f t="shared" si="25"/>
        <v>0</v>
      </c>
      <c r="BI52" s="126"/>
      <c r="BJ52" s="126">
        <f t="shared" si="26"/>
        <v>0</v>
      </c>
      <c r="BK52" s="126">
        <f t="shared" si="27"/>
        <v>0</v>
      </c>
      <c r="BL52" s="126"/>
      <c r="BM52" s="12">
        <f t="shared" si="28"/>
        <v>0</v>
      </c>
      <c r="BN52" s="12">
        <f t="shared" si="29"/>
        <v>0</v>
      </c>
      <c r="BO52" s="12">
        <f t="shared" si="30"/>
        <v>0</v>
      </c>
      <c r="BP52" s="12">
        <f t="shared" si="31"/>
        <v>0</v>
      </c>
      <c r="BQ52" s="12">
        <f t="shared" si="32"/>
        <v>0</v>
      </c>
      <c r="BR52" s="12">
        <f t="shared" si="33"/>
        <v>0</v>
      </c>
      <c r="BS52" s="12">
        <f t="shared" si="34"/>
        <v>0</v>
      </c>
      <c r="BT52" s="12">
        <f t="shared" si="35"/>
        <v>0</v>
      </c>
      <c r="BU52" s="12">
        <f t="shared" si="36"/>
        <v>0</v>
      </c>
      <c r="BV52" s="12">
        <f t="shared" si="37"/>
        <v>0</v>
      </c>
      <c r="BW52" s="12">
        <f t="shared" si="38"/>
        <v>0</v>
      </c>
      <c r="BX52" s="12">
        <f t="shared" si="39"/>
        <v>0</v>
      </c>
      <c r="BY52" s="12">
        <f t="shared" si="40"/>
        <v>0</v>
      </c>
      <c r="BZ52" s="12">
        <f t="shared" si="41"/>
        <v>0</v>
      </c>
      <c r="CA52" s="12">
        <f t="shared" si="42"/>
        <v>0</v>
      </c>
      <c r="CB52" s="12">
        <f t="shared" si="43"/>
        <v>0</v>
      </c>
      <c r="CC52" s="126"/>
    </row>
    <row r="53" spans="53:81">
      <c r="BA53" s="12">
        <f t="shared" si="50"/>
        <v>0</v>
      </c>
      <c r="BB53" s="12">
        <f t="shared" si="51"/>
        <v>0</v>
      </c>
      <c r="BC53" s="12">
        <f t="shared" si="20"/>
        <v>0</v>
      </c>
      <c r="BD53" s="12">
        <f t="shared" si="21"/>
        <v>0</v>
      </c>
      <c r="BE53" s="12">
        <f t="shared" si="22"/>
        <v>0</v>
      </c>
      <c r="BF53" s="12">
        <f t="shared" si="23"/>
        <v>0</v>
      </c>
      <c r="BG53" s="12">
        <f t="shared" si="24"/>
        <v>0</v>
      </c>
      <c r="BH53" s="12">
        <f t="shared" si="25"/>
        <v>0</v>
      </c>
      <c r="BI53" s="126"/>
      <c r="BJ53" s="126">
        <f t="shared" si="26"/>
        <v>0</v>
      </c>
      <c r="BK53" s="126">
        <f t="shared" si="27"/>
        <v>0</v>
      </c>
      <c r="BL53" s="126"/>
      <c r="BM53" s="12">
        <f t="shared" si="28"/>
        <v>0</v>
      </c>
      <c r="BN53" s="12">
        <f t="shared" si="29"/>
        <v>0</v>
      </c>
      <c r="BO53" s="12">
        <f t="shared" si="30"/>
        <v>0</v>
      </c>
      <c r="BP53" s="12">
        <f t="shared" si="31"/>
        <v>0</v>
      </c>
      <c r="BQ53" s="12">
        <f t="shared" si="32"/>
        <v>0</v>
      </c>
      <c r="BR53" s="12">
        <f t="shared" si="33"/>
        <v>0</v>
      </c>
      <c r="BS53" s="12">
        <f t="shared" si="34"/>
        <v>0</v>
      </c>
      <c r="BT53" s="12">
        <f t="shared" si="35"/>
        <v>0</v>
      </c>
      <c r="BU53" s="12">
        <f t="shared" si="36"/>
        <v>0</v>
      </c>
      <c r="BV53" s="12">
        <f t="shared" si="37"/>
        <v>0</v>
      </c>
      <c r="BW53" s="12">
        <f t="shared" si="38"/>
        <v>0</v>
      </c>
      <c r="BX53" s="12">
        <f t="shared" si="39"/>
        <v>0</v>
      </c>
      <c r="BY53" s="12">
        <f t="shared" si="40"/>
        <v>0</v>
      </c>
      <c r="BZ53" s="12">
        <f t="shared" si="41"/>
        <v>0</v>
      </c>
      <c r="CA53" s="12">
        <f t="shared" si="42"/>
        <v>0</v>
      </c>
      <c r="CB53" s="12">
        <f t="shared" si="43"/>
        <v>0</v>
      </c>
      <c r="CC53" s="126"/>
    </row>
    <row r="54" spans="53:81">
      <c r="BA54" s="12">
        <f t="shared" si="50"/>
        <v>0</v>
      </c>
      <c r="BB54" s="12">
        <f t="shared" si="51"/>
        <v>0</v>
      </c>
      <c r="BC54" s="12">
        <f t="shared" si="20"/>
        <v>0</v>
      </c>
      <c r="BD54" s="12">
        <f t="shared" si="21"/>
        <v>0</v>
      </c>
      <c r="BE54" s="12">
        <f t="shared" si="22"/>
        <v>0</v>
      </c>
      <c r="BF54" s="12">
        <f t="shared" si="23"/>
        <v>0</v>
      </c>
      <c r="BG54" s="12">
        <f t="shared" si="24"/>
        <v>0</v>
      </c>
      <c r="BH54" s="12">
        <f t="shared" si="25"/>
        <v>0</v>
      </c>
      <c r="BI54" s="126"/>
      <c r="BJ54" s="126">
        <f t="shared" si="26"/>
        <v>0</v>
      </c>
      <c r="BK54" s="126">
        <f t="shared" si="27"/>
        <v>0</v>
      </c>
      <c r="BL54" s="126"/>
      <c r="BM54" s="12">
        <f t="shared" si="28"/>
        <v>0</v>
      </c>
      <c r="BN54" s="12">
        <f t="shared" si="29"/>
        <v>0</v>
      </c>
      <c r="BO54" s="12">
        <f t="shared" si="30"/>
        <v>0</v>
      </c>
      <c r="BP54" s="12">
        <f t="shared" si="31"/>
        <v>0</v>
      </c>
      <c r="BQ54" s="12">
        <f t="shared" si="32"/>
        <v>0</v>
      </c>
      <c r="BR54" s="12">
        <f t="shared" si="33"/>
        <v>0</v>
      </c>
      <c r="BS54" s="12">
        <f t="shared" si="34"/>
        <v>0</v>
      </c>
      <c r="BT54" s="12">
        <f t="shared" si="35"/>
        <v>0</v>
      </c>
      <c r="BU54" s="12">
        <f t="shared" si="36"/>
        <v>0</v>
      </c>
      <c r="BV54" s="12">
        <f t="shared" si="37"/>
        <v>0</v>
      </c>
      <c r="BW54" s="12">
        <f t="shared" si="38"/>
        <v>0</v>
      </c>
      <c r="BX54" s="12">
        <f t="shared" si="39"/>
        <v>0</v>
      </c>
      <c r="BY54" s="12">
        <f t="shared" si="40"/>
        <v>0</v>
      </c>
      <c r="BZ54" s="12">
        <f t="shared" si="41"/>
        <v>0</v>
      </c>
      <c r="CA54" s="12">
        <f t="shared" si="42"/>
        <v>0</v>
      </c>
      <c r="CB54" s="12">
        <f t="shared" si="43"/>
        <v>0</v>
      </c>
      <c r="CC54" s="126"/>
    </row>
    <row r="55" spans="53:81">
      <c r="BA55" s="12">
        <f t="shared" si="50"/>
        <v>0</v>
      </c>
      <c r="BB55" s="12">
        <f t="shared" si="51"/>
        <v>0</v>
      </c>
      <c r="BC55" s="12">
        <f t="shared" si="20"/>
        <v>0</v>
      </c>
      <c r="BD55" s="12">
        <f t="shared" si="21"/>
        <v>0</v>
      </c>
      <c r="BE55" s="12">
        <f t="shared" si="22"/>
        <v>0</v>
      </c>
      <c r="BF55" s="12">
        <f t="shared" si="23"/>
        <v>0</v>
      </c>
      <c r="BG55" s="12">
        <f t="shared" si="24"/>
        <v>0</v>
      </c>
      <c r="BH55" s="12">
        <f t="shared" si="25"/>
        <v>0</v>
      </c>
      <c r="BI55" s="12"/>
      <c r="BJ55" s="126">
        <f t="shared" si="26"/>
        <v>0</v>
      </c>
      <c r="BK55" s="126">
        <f t="shared" si="27"/>
        <v>0</v>
      </c>
      <c r="BL55" s="12"/>
      <c r="BM55" s="12">
        <f t="shared" si="28"/>
        <v>0</v>
      </c>
      <c r="BN55" s="12">
        <f t="shared" si="29"/>
        <v>0</v>
      </c>
      <c r="BO55" s="12">
        <f t="shared" si="30"/>
        <v>0</v>
      </c>
      <c r="BP55" s="12">
        <f t="shared" si="31"/>
        <v>0</v>
      </c>
      <c r="BQ55" s="12">
        <f t="shared" si="32"/>
        <v>0</v>
      </c>
      <c r="BR55" s="12">
        <f t="shared" si="33"/>
        <v>0</v>
      </c>
      <c r="BS55" s="12">
        <f t="shared" si="34"/>
        <v>0</v>
      </c>
      <c r="BT55" s="12">
        <f t="shared" si="35"/>
        <v>0</v>
      </c>
      <c r="BU55" s="12">
        <f t="shared" si="36"/>
        <v>0</v>
      </c>
      <c r="BV55" s="12">
        <f t="shared" si="37"/>
        <v>0</v>
      </c>
      <c r="BW55" s="12">
        <f t="shared" si="38"/>
        <v>0</v>
      </c>
      <c r="BX55" s="12">
        <f t="shared" si="39"/>
        <v>0</v>
      </c>
      <c r="BY55" s="12">
        <f t="shared" si="40"/>
        <v>0</v>
      </c>
      <c r="BZ55" s="12">
        <f t="shared" si="41"/>
        <v>0</v>
      </c>
      <c r="CA55" s="12">
        <f t="shared" si="42"/>
        <v>0</v>
      </c>
      <c r="CB55" s="12">
        <f t="shared" si="43"/>
        <v>0</v>
      </c>
      <c r="CC55" s="12"/>
    </row>
    <row r="56" spans="53:81">
      <c r="BA56" s="12">
        <f t="shared" si="50"/>
        <v>0</v>
      </c>
      <c r="BB56" s="12">
        <f t="shared" si="51"/>
        <v>0</v>
      </c>
      <c r="BC56" s="12">
        <f t="shared" si="20"/>
        <v>0</v>
      </c>
      <c r="BD56" s="12">
        <f t="shared" si="21"/>
        <v>0</v>
      </c>
      <c r="BE56" s="12">
        <f t="shared" si="22"/>
        <v>0</v>
      </c>
      <c r="BF56" s="12">
        <f t="shared" si="23"/>
        <v>0</v>
      </c>
      <c r="BG56" s="12">
        <f t="shared" si="24"/>
        <v>0</v>
      </c>
      <c r="BH56" s="12">
        <f t="shared" si="25"/>
        <v>0</v>
      </c>
      <c r="BI56" s="12"/>
      <c r="BJ56" s="126">
        <f t="shared" si="26"/>
        <v>0</v>
      </c>
      <c r="BK56" s="126">
        <f t="shared" si="27"/>
        <v>0</v>
      </c>
      <c r="BL56" s="12"/>
      <c r="BM56" s="12">
        <f t="shared" si="28"/>
        <v>0</v>
      </c>
      <c r="BN56" s="12">
        <f t="shared" si="29"/>
        <v>0</v>
      </c>
      <c r="BO56" s="12">
        <f t="shared" si="30"/>
        <v>0</v>
      </c>
      <c r="BP56" s="12">
        <f t="shared" si="31"/>
        <v>0</v>
      </c>
      <c r="BQ56" s="12">
        <f t="shared" si="32"/>
        <v>0</v>
      </c>
      <c r="BR56" s="12">
        <f t="shared" si="33"/>
        <v>0</v>
      </c>
      <c r="BS56" s="12">
        <f t="shared" si="34"/>
        <v>0</v>
      </c>
      <c r="BT56" s="12">
        <f t="shared" si="35"/>
        <v>0</v>
      </c>
      <c r="BU56" s="12">
        <f t="shared" si="36"/>
        <v>0</v>
      </c>
      <c r="BV56" s="12">
        <f t="shared" si="37"/>
        <v>0</v>
      </c>
      <c r="BW56" s="12">
        <f t="shared" si="38"/>
        <v>0</v>
      </c>
      <c r="BX56" s="12">
        <f t="shared" si="39"/>
        <v>0</v>
      </c>
      <c r="BY56" s="12">
        <f t="shared" si="40"/>
        <v>0</v>
      </c>
      <c r="BZ56" s="12">
        <f t="shared" si="41"/>
        <v>0</v>
      </c>
      <c r="CA56" s="12">
        <f t="shared" si="42"/>
        <v>0</v>
      </c>
      <c r="CB56" s="12">
        <f t="shared" si="43"/>
        <v>0</v>
      </c>
      <c r="CC56" s="12"/>
    </row>
    <row r="57" spans="53:81">
      <c r="BA57" s="12">
        <f t="shared" si="50"/>
        <v>0</v>
      </c>
      <c r="BB57" s="12">
        <f t="shared" si="51"/>
        <v>0</v>
      </c>
      <c r="BC57" s="12">
        <f t="shared" si="20"/>
        <v>0</v>
      </c>
      <c r="BD57" s="12">
        <f t="shared" si="21"/>
        <v>0</v>
      </c>
      <c r="BE57" s="12">
        <f t="shared" si="22"/>
        <v>0</v>
      </c>
      <c r="BF57" s="12">
        <f t="shared" si="23"/>
        <v>0</v>
      </c>
      <c r="BG57" s="12">
        <f t="shared" si="24"/>
        <v>0</v>
      </c>
      <c r="BH57" s="12">
        <f t="shared" si="25"/>
        <v>0</v>
      </c>
      <c r="BI57" s="126"/>
      <c r="BJ57" s="126">
        <f t="shared" si="26"/>
        <v>0</v>
      </c>
      <c r="BK57" s="126">
        <f t="shared" si="27"/>
        <v>0</v>
      </c>
      <c r="BL57" s="126"/>
      <c r="BM57" s="12">
        <f t="shared" si="28"/>
        <v>0</v>
      </c>
      <c r="BN57" s="12">
        <f t="shared" si="29"/>
        <v>0</v>
      </c>
      <c r="BO57" s="12">
        <f t="shared" si="30"/>
        <v>0</v>
      </c>
      <c r="BP57" s="12">
        <f t="shared" si="31"/>
        <v>0</v>
      </c>
      <c r="BQ57" s="12">
        <f t="shared" si="32"/>
        <v>0</v>
      </c>
      <c r="BR57" s="12">
        <f t="shared" si="33"/>
        <v>0</v>
      </c>
      <c r="BS57" s="12">
        <f t="shared" si="34"/>
        <v>0</v>
      </c>
      <c r="BT57" s="12">
        <f t="shared" si="35"/>
        <v>0</v>
      </c>
      <c r="BU57" s="12">
        <f t="shared" si="36"/>
        <v>0</v>
      </c>
      <c r="BV57" s="12">
        <f t="shared" si="37"/>
        <v>0</v>
      </c>
      <c r="BW57" s="12">
        <f t="shared" si="38"/>
        <v>0</v>
      </c>
      <c r="BX57" s="12">
        <f t="shared" si="39"/>
        <v>0</v>
      </c>
      <c r="BY57" s="12">
        <f t="shared" si="40"/>
        <v>0</v>
      </c>
      <c r="BZ57" s="12">
        <f t="shared" si="41"/>
        <v>0</v>
      </c>
      <c r="CA57" s="12">
        <f t="shared" si="42"/>
        <v>0</v>
      </c>
      <c r="CB57" s="12">
        <f t="shared" si="43"/>
        <v>0</v>
      </c>
      <c r="CC57" s="126"/>
    </row>
    <row r="58" spans="53:81">
      <c r="BA58" s="12">
        <f t="shared" si="50"/>
        <v>0</v>
      </c>
      <c r="BB58" s="12">
        <f t="shared" si="51"/>
        <v>0</v>
      </c>
      <c r="BC58" s="12">
        <f t="shared" si="20"/>
        <v>0</v>
      </c>
      <c r="BD58" s="12">
        <f t="shared" si="21"/>
        <v>0</v>
      </c>
      <c r="BE58" s="12">
        <f t="shared" si="22"/>
        <v>0</v>
      </c>
      <c r="BF58" s="12">
        <f t="shared" si="23"/>
        <v>0</v>
      </c>
      <c r="BG58" s="12">
        <f t="shared" si="24"/>
        <v>0</v>
      </c>
      <c r="BH58" s="12">
        <f t="shared" si="25"/>
        <v>0</v>
      </c>
      <c r="BI58" s="126"/>
      <c r="BJ58" s="126">
        <f t="shared" si="26"/>
        <v>0</v>
      </c>
      <c r="BK58" s="126">
        <f t="shared" si="27"/>
        <v>0</v>
      </c>
      <c r="BL58" s="126"/>
      <c r="BM58" s="12">
        <f>IF(B58="sloper",IF(SUM(H58:U58)&gt;0,SUM(H58:U58),0),0)*E58</f>
        <v>0</v>
      </c>
      <c r="BN58" s="12">
        <f>IF(B58="footholds",IF(SUM(H58:U58)&gt;0,SUM(H58:U58),0),0)*E58</f>
        <v>0</v>
      </c>
      <c r="BO58" s="12">
        <f>IF(B58="micros",IF(SUM(H58:U58)&gt;0,SUM(H58:U58),0),0)*E58</f>
        <v>0</v>
      </c>
      <c r="BP58" s="12">
        <f>IF(B58="jug",IF(SUM(H58:U58)&gt;0,SUM(H58:U58),0),0)*E58</f>
        <v>0</v>
      </c>
      <c r="BQ58" s="12">
        <f>IF(B58="ledge",IF(SUM(H58:U58)&gt;0,SUM(H58:U58),0),0)*E58</f>
        <v>0</v>
      </c>
      <c r="BR58" s="12">
        <f>IF(B58="edge",IF(SUM(H58:U58)&gt;0,SUM(H58:U58),0),0)*E58</f>
        <v>0</v>
      </c>
      <c r="BS58" s="12">
        <f>IF(B58="crimp",IF(SUM(H58:U58)&gt;0,SUM(H58:U58),0),0)*E58</f>
        <v>0</v>
      </c>
      <c r="BT58" s="12">
        <f>IF(B58="incut",IF(SUM(H58:U58)&gt;0,SUM(H58:U58),0),0)*E58</f>
        <v>0</v>
      </c>
      <c r="BU58" s="12">
        <f>IF(B58="dish",IF(SUM(H58:U58)&gt;0,SUM(H58:U58),0),0)*E58</f>
        <v>0</v>
      </c>
      <c r="BV58" s="12">
        <f>IF(B58="pinch",IF(SUM(H58:U58)&gt;0,SUM(H58:U58),0),0)*E58</f>
        <v>0</v>
      </c>
      <c r="BW58" s="12">
        <f>IF(B58="pocket",IF(SUM(H58:U58)&gt;0,SUM(H58:U58),0),0)*E58</f>
        <v>0</v>
      </c>
      <c r="BX58" s="12">
        <f>IF(B58="insert",IF(SUM(H58:U58)&gt;0,SUM(H58:U58),0),0)*E58</f>
        <v>0</v>
      </c>
      <c r="BY58" s="12">
        <f>IF(B58="feature",IF(SUM(H58:U58)&gt;0,SUM(H58:U58),0),0)*E58</f>
        <v>0</v>
      </c>
      <c r="BZ58" s="12">
        <f>IF(B58="scoop",IF(SUM(H58:U58)&gt;0,SUM(H58:U58),0),0)*E58</f>
        <v>0</v>
      </c>
      <c r="CA58" s="12">
        <f>IF(B58="positive",IF(SUM(H58:U58)&gt;0,SUM(H58:U58),0),0)*E58</f>
        <v>0</v>
      </c>
      <c r="CB58" s="12">
        <f>IF(B58="various",IF(SUM(H58:U58)&gt;0,SUM(H58:U58),0),0)*E58</f>
        <v>0</v>
      </c>
      <c r="CC58" s="126"/>
    </row>
  </sheetData>
  <sheetProtection algorithmName="SHA-512" hashValue="Lve19re1ptzlzBjchGW8CLo4TJ63nTmdTB61BZyxsny8g8dmDVB1qilHNrXtCrqvYWRrIl9+hYe92AoMQUpCAA==" saltValue="PddldOsqnfUJjx7HpMOrbA==" spinCount="100000" sheet="1" autoFilter="0"/>
  <autoFilter ref="V8:W27" xr:uid="{00000000-0009-0000-0000-000003000000}"/>
  <mergeCells count="6">
    <mergeCell ref="CC3:CC5"/>
    <mergeCell ref="BB10:BL10"/>
    <mergeCell ref="L1:M1"/>
    <mergeCell ref="C2:C5"/>
    <mergeCell ref="L2:M2"/>
    <mergeCell ref="L3:M3"/>
  </mergeCells>
  <conditionalFormatting sqref="K11:K34">
    <cfRule type="notContainsBlanks" dxfId="19" priority="1">
      <formula>LEN(TRIM(K11))&gt;0</formula>
    </cfRule>
  </conditionalFormatting>
  <conditionalFormatting sqref="L11:L34">
    <cfRule type="notContainsBlanks" dxfId="18" priority="3">
      <formula>LEN(TRIM(L11))&gt;0</formula>
    </cfRule>
  </conditionalFormatting>
  <conditionalFormatting sqref="M11:M34">
    <cfRule type="notContainsBlanks" dxfId="17" priority="4">
      <formula>LEN(TRIM(M11))&gt;0</formula>
    </cfRule>
  </conditionalFormatting>
  <conditionalFormatting sqref="N11:N34">
    <cfRule type="notContainsBlanks" dxfId="16" priority="5">
      <formula>LEN(TRIM(N11))&gt;0</formula>
    </cfRule>
  </conditionalFormatting>
  <conditionalFormatting sqref="O11:O34">
    <cfRule type="notContainsBlanks" dxfId="15" priority="6">
      <formula>LEN(TRIM(O11))&gt;0</formula>
    </cfRule>
  </conditionalFormatting>
  <conditionalFormatting sqref="P11:P34">
    <cfRule type="notContainsBlanks" dxfId="14" priority="7">
      <formula>LEN(TRIM(P11))&gt;0</formula>
    </cfRule>
  </conditionalFormatting>
  <conditionalFormatting sqref="Q11:Q34">
    <cfRule type="notContainsBlanks" dxfId="13" priority="8">
      <formula>LEN(TRIM(Q11))&gt;0</formula>
    </cfRule>
  </conditionalFormatting>
  <conditionalFormatting sqref="R11:R34">
    <cfRule type="notContainsBlanks" dxfId="12" priority="9">
      <formula>LEN(TRIM(R11))&gt;0</formula>
    </cfRule>
  </conditionalFormatting>
  <conditionalFormatting sqref="S11:S34">
    <cfRule type="notContainsBlanks" dxfId="11" priority="2">
      <formula>LEN(TRIM(S11))&gt;0</formula>
    </cfRule>
  </conditionalFormatting>
  <conditionalFormatting sqref="T11:T34">
    <cfRule type="notContainsBlanks" dxfId="10" priority="10">
      <formula>LEN(TRIM(T11))&gt;0</formula>
    </cfRule>
  </conditionalFormatting>
  <pageMargins left="0.25" right="0.25" top="0.75" bottom="0.75" header="0.3" footer="0.3"/>
  <pageSetup paperSize="9" scale="52" fitToHeight="0" orientation="landscape" horizontalDpi="4294967292" verticalDpi="4294967292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38223-8127-4C75-BDC1-9F90E9BC60D8}">
  <sheetPr codeName="List8">
    <tabColor theme="0" tint="-4.9989318521683403E-2"/>
    <pageSetUpPr fitToPage="1"/>
  </sheetPr>
  <dimension ref="A1:CC35"/>
  <sheetViews>
    <sheetView showGridLines="0" showRowColHeaders="0" zoomScale="70" zoomScaleNormal="70" zoomScalePageLayoutView="75" workbookViewId="0">
      <pane ySplit="8" topLeftCell="A10" activePane="bottomLeft" state="frozen"/>
      <selection activeCell="K11" sqref="K11"/>
      <selection pane="bottomLeft" activeCell="J11" sqref="J11"/>
    </sheetView>
  </sheetViews>
  <sheetFormatPr defaultColWidth="11" defaultRowHeight="21"/>
  <cols>
    <col min="1" max="1" width="5.5" style="49" customWidth="1"/>
    <col min="2" max="2" width="3.5" style="593" customWidth="1"/>
    <col min="3" max="3" width="14.796875" style="49" customWidth="1"/>
    <col min="4" max="4" width="18.69921875" style="188" bestFit="1" customWidth="1"/>
    <col min="5" max="5" width="3.5" style="593" customWidth="1"/>
    <col min="6" max="6" width="10" style="6" customWidth="1"/>
    <col min="7" max="7" width="7.796875" style="6" customWidth="1"/>
    <col min="8" max="8" width="11.69921875" style="49" bestFit="1" customWidth="1"/>
    <col min="9" max="9" width="14.796875" style="10" customWidth="1"/>
    <col min="10" max="19" width="11.796875" style="557" customWidth="1"/>
    <col min="20" max="20" width="18.296875" style="10" customWidth="1"/>
    <col min="21" max="21" width="10.69921875" style="10" customWidth="1"/>
    <col min="22" max="22" width="10.69921875" style="49" customWidth="1"/>
    <col min="23" max="24" width="11" style="49" hidden="1" customWidth="1"/>
    <col min="25" max="25" width="11" style="557" hidden="1" customWidth="1"/>
    <col min="26" max="26" width="11" style="49" hidden="1" customWidth="1"/>
    <col min="27" max="27" width="6.5" style="595" hidden="1" customWidth="1"/>
    <col min="28" max="28" width="6.5" style="596" hidden="1" customWidth="1"/>
    <col min="29" max="29" width="5" style="20" hidden="1" customWidth="1"/>
    <col min="30" max="30" width="4.5" style="21" hidden="1" customWidth="1"/>
    <col min="31" max="31" width="4.796875" style="22" hidden="1" customWidth="1"/>
    <col min="32" max="32" width="5" style="23" hidden="1" customWidth="1"/>
    <col min="33" max="33" width="5" style="24" hidden="1" customWidth="1"/>
    <col min="34" max="34" width="5" style="25" hidden="1" customWidth="1"/>
    <col min="35" max="35" width="5" style="27" hidden="1" customWidth="1"/>
    <col min="36" max="36" width="5.796875" style="29" hidden="1" customWidth="1"/>
    <col min="37" max="37" width="5.296875" style="254" hidden="1" customWidth="1"/>
    <col min="38" max="38" width="4.296875" style="259" hidden="1" customWidth="1"/>
    <col min="39" max="39" width="6.5" style="597" hidden="1" customWidth="1"/>
    <col min="40" max="40" width="8.796875" style="598" hidden="1" customWidth="1"/>
    <col min="41" max="41" width="8.796875" style="599" hidden="1" customWidth="1"/>
    <col min="42" max="42" width="8.69921875" style="598" hidden="1" customWidth="1"/>
    <col min="43" max="43" width="8" style="596" hidden="1" customWidth="1"/>
    <col min="44" max="44" width="8.796875" style="600" hidden="1" customWidth="1"/>
    <col min="45" max="45" width="9.19921875" style="596" hidden="1" customWidth="1"/>
    <col min="46" max="46" width="9.19921875" style="600" hidden="1" customWidth="1"/>
    <col min="47" max="47" width="8" style="596" hidden="1" customWidth="1"/>
    <col min="48" max="48" width="8" style="600" hidden="1" customWidth="1"/>
    <col min="49" max="49" width="8" style="596" hidden="1" customWidth="1"/>
    <col min="50" max="50" width="8" style="600" hidden="1" customWidth="1"/>
    <col min="51" max="51" width="11" style="49" hidden="1" customWidth="1"/>
    <col min="52" max="79" width="11" hidden="1" customWidth="1"/>
    <col min="81" max="16384" width="11" style="49"/>
  </cols>
  <sheetData>
    <row r="1" spans="1:81" ht="28.2" customHeight="1">
      <c r="C1"/>
      <c r="E1" s="181"/>
      <c r="H1" s="8"/>
      <c r="I1" s="400"/>
      <c r="J1" s="401" t="s">
        <v>7</v>
      </c>
      <c r="K1" s="692">
        <f>SUM(T$11:T$1048576)</f>
        <v>0</v>
      </c>
      <c r="L1" s="692"/>
      <c r="M1" s="402" t="s">
        <v>8</v>
      </c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486"/>
      <c r="AB1" s="182"/>
      <c r="AM1" s="183" t="s">
        <v>252</v>
      </c>
      <c r="AN1" s="436"/>
      <c r="AO1" s="594"/>
      <c r="AP1" s="436"/>
      <c r="AQ1" s="182"/>
      <c r="AR1" s="184"/>
      <c r="AS1" s="182"/>
      <c r="AT1" s="184"/>
      <c r="AU1" s="182"/>
      <c r="AV1" s="184"/>
      <c r="AW1" s="182"/>
      <c r="AX1" s="184"/>
    </row>
    <row r="2" spans="1:81" ht="25.05" customHeight="1">
      <c r="B2" s="41"/>
      <c r="C2" s="693"/>
      <c r="D2" s="189"/>
      <c r="E2" s="41"/>
      <c r="H2" s="8"/>
      <c r="I2" s="403"/>
      <c r="J2" s="211" t="s">
        <v>116</v>
      </c>
      <c r="K2" s="681">
        <f>SUM(J11:S12)</f>
        <v>0</v>
      </c>
      <c r="L2" s="681"/>
      <c r="M2" s="220"/>
      <c r="N2" s="222"/>
      <c r="O2" s="264"/>
      <c r="P2" s="264"/>
      <c r="Q2" s="264"/>
      <c r="R2" s="264"/>
      <c r="S2" s="264"/>
      <c r="T2" s="264"/>
      <c r="U2" s="264"/>
      <c r="V2" s="530">
        <f>Y7</f>
        <v>0</v>
      </c>
      <c r="W2" s="503"/>
      <c r="X2" s="264"/>
      <c r="Y2" s="264"/>
      <c r="Z2" s="264"/>
      <c r="AA2" s="486"/>
      <c r="AB2" s="182"/>
      <c r="AC2"/>
      <c r="AD2"/>
      <c r="AE2"/>
      <c r="AF2"/>
      <c r="AG2"/>
      <c r="AH2"/>
      <c r="AI2"/>
      <c r="AJ2"/>
      <c r="AK2" s="255"/>
      <c r="AL2" s="260"/>
      <c r="AM2"/>
      <c r="AN2" s="436"/>
      <c r="AO2" s="594"/>
      <c r="AP2" s="436"/>
      <c r="AQ2" s="182"/>
      <c r="AR2" s="184"/>
      <c r="AS2" s="182"/>
      <c r="AT2" s="184"/>
      <c r="AU2" s="182"/>
      <c r="AV2" s="184"/>
      <c r="AW2" s="182"/>
      <c r="AX2" s="184"/>
      <c r="CB2" s="504"/>
    </row>
    <row r="3" spans="1:81" ht="25.05" customHeight="1">
      <c r="B3" s="41"/>
      <c r="C3" s="693"/>
      <c r="D3" s="189"/>
      <c r="E3" s="41"/>
      <c r="H3" s="8"/>
      <c r="I3" s="250"/>
      <c r="J3" s="211" t="s">
        <v>11</v>
      </c>
      <c r="K3" s="680">
        <f>SUM(AB11:AB12)</f>
        <v>0</v>
      </c>
      <c r="L3" s="680"/>
      <c r="M3" s="220" t="s">
        <v>5</v>
      </c>
      <c r="N3" s="221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486"/>
      <c r="AB3" s="182"/>
      <c r="AC3"/>
      <c r="AD3"/>
      <c r="AE3"/>
      <c r="AF3"/>
      <c r="AG3"/>
      <c r="AH3"/>
      <c r="AI3"/>
      <c r="AJ3"/>
      <c r="AK3" s="255"/>
      <c r="AL3" s="260"/>
      <c r="AM3"/>
      <c r="AN3" s="436"/>
      <c r="AO3" s="594"/>
      <c r="AP3" s="436"/>
      <c r="AQ3" s="182"/>
      <c r="AR3" s="184"/>
      <c r="AS3" s="182"/>
      <c r="AT3" s="184"/>
      <c r="AU3" s="182"/>
      <c r="AV3" s="184"/>
      <c r="AW3" s="182"/>
      <c r="AX3" s="184"/>
      <c r="CB3" s="683" t="s">
        <v>110</v>
      </c>
    </row>
    <row r="4" spans="1:81" ht="16.8" customHeight="1">
      <c r="B4" s="41"/>
      <c r="C4" s="693"/>
      <c r="D4" s="189"/>
      <c r="E4" s="41"/>
      <c r="H4" s="8"/>
      <c r="I4" s="250"/>
      <c r="J4" s="211"/>
      <c r="K4" s="131"/>
      <c r="L4" s="131"/>
      <c r="M4" s="220"/>
      <c r="N4" s="217"/>
      <c r="O4" s="223"/>
      <c r="P4" s="223"/>
      <c r="Q4" s="223"/>
      <c r="R4" s="223"/>
      <c r="S4" s="223"/>
      <c r="T4" s="224"/>
      <c r="U4" s="224"/>
      <c r="V4" s="224"/>
      <c r="W4" s="224"/>
      <c r="X4" s="224"/>
      <c r="Y4" s="225"/>
      <c r="Z4" s="225"/>
      <c r="AA4" s="486"/>
      <c r="AB4" s="182"/>
      <c r="AC4"/>
      <c r="AD4"/>
      <c r="AE4"/>
      <c r="AF4"/>
      <c r="AG4"/>
      <c r="AH4"/>
      <c r="AI4"/>
      <c r="AJ4"/>
      <c r="AK4" s="255"/>
      <c r="AL4" s="260"/>
      <c r="AM4"/>
      <c r="AN4" s="436"/>
      <c r="AO4" s="594"/>
      <c r="AP4" s="436"/>
      <c r="AQ4" s="182"/>
      <c r="AR4" s="184"/>
      <c r="AS4" s="182"/>
      <c r="AT4" s="184"/>
      <c r="AU4" s="182"/>
      <c r="AV4" s="184"/>
      <c r="AW4" s="182"/>
      <c r="AX4" s="184"/>
      <c r="CB4" s="683"/>
    </row>
    <row r="5" spans="1:81" ht="25.05" customHeight="1">
      <c r="B5" s="41"/>
      <c r="C5" s="693"/>
      <c r="D5" s="189"/>
      <c r="E5" s="41"/>
      <c r="H5"/>
      <c r="I5" s="218"/>
      <c r="J5" s="130"/>
      <c r="K5" s="130"/>
      <c r="L5" s="130"/>
      <c r="M5" s="8"/>
      <c r="N5" s="8"/>
      <c r="O5" s="8"/>
      <c r="P5" s="130"/>
      <c r="Q5" s="130"/>
      <c r="R5" s="130"/>
      <c r="S5" s="130"/>
      <c r="T5" s="186" t="s">
        <v>184</v>
      </c>
      <c r="U5" s="30"/>
      <c r="V5" s="30"/>
      <c r="W5" s="30"/>
      <c r="X5" s="30"/>
      <c r="Y5" s="30"/>
      <c r="AA5" s="486"/>
      <c r="AB5" s="182"/>
      <c r="AC5"/>
      <c r="AD5"/>
      <c r="AE5"/>
      <c r="AF5"/>
      <c r="AG5"/>
      <c r="AH5"/>
      <c r="AI5"/>
      <c r="AJ5"/>
      <c r="AK5" s="255"/>
      <c r="AL5" s="260"/>
      <c r="AM5"/>
      <c r="AN5" s="436"/>
      <c r="AO5" s="594"/>
      <c r="AP5" s="436"/>
      <c r="AQ5" s="182"/>
      <c r="AR5" s="184"/>
      <c r="AS5" s="182"/>
      <c r="AT5" s="184"/>
      <c r="AU5" s="182"/>
      <c r="AV5" s="184"/>
      <c r="AW5" s="182"/>
      <c r="AX5" s="184"/>
      <c r="CB5" s="683"/>
    </row>
    <row r="6" spans="1:81" ht="22.05" hidden="1" customHeight="1">
      <c r="I6" s="251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87"/>
    </row>
    <row r="7" spans="1:81" ht="23.55" customHeight="1">
      <c r="A7"/>
      <c r="B7" s="164"/>
      <c r="C7"/>
      <c r="D7" s="165"/>
      <c r="E7" s="164"/>
      <c r="H7"/>
      <c r="I7" s="252" t="s">
        <v>118</v>
      </c>
      <c r="J7" s="340">
        <f t="shared" ref="J7:S7" si="0">SUM(AC11:AC16)</f>
        <v>0</v>
      </c>
      <c r="K7" s="322">
        <f t="shared" si="0"/>
        <v>0</v>
      </c>
      <c r="L7" s="322">
        <f t="shared" si="0"/>
        <v>0</v>
      </c>
      <c r="M7" s="322">
        <f t="shared" si="0"/>
        <v>0</v>
      </c>
      <c r="N7" s="322">
        <f t="shared" si="0"/>
        <v>0</v>
      </c>
      <c r="O7" s="322">
        <f t="shared" si="0"/>
        <v>0</v>
      </c>
      <c r="P7" s="322">
        <f t="shared" si="0"/>
        <v>0</v>
      </c>
      <c r="Q7" s="322">
        <f t="shared" si="0"/>
        <v>0</v>
      </c>
      <c r="R7" s="322">
        <f t="shared" si="0"/>
        <v>0</v>
      </c>
      <c r="S7" s="322">
        <f t="shared" si="0"/>
        <v>0</v>
      </c>
      <c r="T7" s="341">
        <f>SUM(J7:S7)</f>
        <v>0</v>
      </c>
      <c r="U7" s="318"/>
      <c r="V7" s="215"/>
      <c r="X7" s="393" t="s">
        <v>108</v>
      </c>
      <c r="Y7" s="394">
        <f>SUM(Y11:Y183)</f>
        <v>0</v>
      </c>
      <c r="AA7" s="488"/>
      <c r="AB7" s="166"/>
      <c r="AC7" s="168"/>
      <c r="AD7" s="169"/>
      <c r="AE7" s="170"/>
      <c r="AF7" s="171"/>
      <c r="AG7" s="172"/>
      <c r="AH7" s="173"/>
      <c r="AI7" s="174"/>
      <c r="AJ7" s="175"/>
      <c r="AK7" s="256"/>
      <c r="AL7" s="261"/>
      <c r="AM7" s="167"/>
      <c r="AN7" s="437">
        <f>SUM(SUMPRODUCT($AN$11:$AN$283,M11:M283)+SUMPRODUCT($AN$11:$AN$283,N11:N283)+SUMPRODUCT($AN$11:$AN$283,O11:O283)+SUMPRODUCT($AN$11:$AN$283,P11:P283)+SUMPRODUCT($AN$11:$AN$283,R11:R283)+SUMPRODUCT($AN$11:$AN$283,S11:S283)+SUMPRODUCT($AN$11:$AN$283,Q11:Q283)+SUMPRODUCT($AN$11:$AN$283,J11:J283)+SUMPRODUCT($AN$11:$AN$283,L11:L283)+SUMPRODUCT($AN$11:$AN$283,K11:K283))</f>
        <v>0</v>
      </c>
      <c r="AO7" s="601"/>
      <c r="AP7" s="437"/>
      <c r="AQ7" s="166">
        <f>SUM(SUMPRODUCT($AQ$11:$AQ$283,M11:M283)+SUMPRODUCT($AQ$11:$AQ$283,N11:N283)+SUMPRODUCT($AQ$11:$AQ$283,O11:O283)+SUMPRODUCT($AQ$11:$AQ$283,P11:P283)+SUMPRODUCT($AQ$11:$AQ$283,R11:R283)+SUMPRODUCT($AQ$11:$AQ$283,S11:S283)+SUMPRODUCT($AQ$11:$AQ$283,Q11:Q283)+SUMPRODUCT($AQ$11:$AQ$283,J11:J283)+SUMPRODUCT($AQ$11:$AQ$283,L11:L283)+SUMPRODUCT($AQ$11:$AQ$283,K11:K283))</f>
        <v>0</v>
      </c>
      <c r="AR7" s="176">
        <f>SUM(SUMPRODUCT($AR$11:$AR$283,M11:M283)+SUMPRODUCT($AR$11:$AR$283,N11:N283)+SUMPRODUCT($AR$11:$AR$283,O11:O283)+SUMPRODUCT($AR$11:$AR$283,P11:P283)+SUMPRODUCT($AR$11:$AR$283,R11:R283)+SUMPRODUCT($AR$11:$AR$283,S11:S283)+SUMPRODUCT($AR$11:$AR$283,Q11:Q283)+SUMPRODUCT($AR$11:$AR$283,J11:J283)+SUMPRODUCT($AR$11:$AR$283,L11:L283)+SUMPRODUCT($AR$11:$AR$283,K11:K283))</f>
        <v>0</v>
      </c>
      <c r="AS7" s="166">
        <f>SUM(SUMPRODUCT($AS$11:$AS$283,M11:M283)+SUMPRODUCT($AS$11:$AS$283,N11:N283)+SUMPRODUCT($AS$11:$AS$283,O11:O283)+SUMPRODUCT($AS$11:$AS$283,P11:P283)+SUMPRODUCT($AS$11:$AS$283,R11:R283)+SUMPRODUCT($AS$11:$AS$283,S11:S283)+SUMPRODUCT($AS$11:$AS$283,Q11:Q283)+SUMPRODUCT($AS$11:$AS$283,J11:J283)+SUMPRODUCT($AS$11:$AS$283,L11:L283)+SUMPRODUCT($AS$11:$AS$283,K11:K283))</f>
        <v>0</v>
      </c>
      <c r="AT7" s="176">
        <f>SUM(SUMPRODUCT($AT$11:$AT$283,M11:M283)+SUMPRODUCT($AT$11:$AT$283,N11:N283)+SUMPRODUCT($AT$11:$AT$283,O11:O283)+SUMPRODUCT($AT$11:$AT$283,P11:P283)+SUMPRODUCT($AT$11:$AT$283,R11:R283)+SUMPRODUCT($AT$11:$AT$283,S11:S283)+SUMPRODUCT($AT$11:$AT$283,Q11:Q283)+SUMPRODUCT($AT$11:$AT$283,J11:J283)+SUMPRODUCT($AT$11:$AT$283,L11:L283)+SUMPRODUCT($AT$11:$AT$283,K11:K283))</f>
        <v>0</v>
      </c>
      <c r="AU7" s="166">
        <f>SUM(SUMPRODUCT($AU$11:$AU$283,M11:M283)+SUMPRODUCT($AU$11:$AU$283,N11:N283)+SUMPRODUCT($AU$11:$AU$283,O11:O283)+SUMPRODUCT($AU$11:$AU$283,P11:P283)+SUMPRODUCT($AU$11:$AU$283,R11:R283)+SUMPRODUCT($AU$11:$AU$283,S11:S283)+SUMPRODUCT($AU$11:$AU$283,Q11:Q283)+SUMPRODUCT($AU$11:$AU$283,J11:J283)+SUMPRODUCT($AU$11:$AU$283,L11:L283)+SUMPRODUCT($AU$11:$AU$283,K11:K283))</f>
        <v>0</v>
      </c>
      <c r="AV7" s="166">
        <f>SUM(SUMPRODUCT($AV$11:$AV$283,N11:N283)+SUMPRODUCT($AV$11:$AV$283,O11:O283)+SUMPRODUCT($AV$11:$AV$283,P11:P283)+SUMPRODUCT($AV$11:$AV$283,Q11:Q283)+SUMPRODUCT($AV$11:$AV$283,S11:S283)+SUMPRODUCT($AV$11:$AV$283,J11:J283)+SUMPRODUCT($AV$11:$AV$283,R11:R283)+SUMPRODUCT($AV$11:$AV$283,K11:K283)+SUMPRODUCT($AV$11:$AV$283,M11:M283)+SUMPRODUCT($AV$11:$AV$283,L11:L283))</f>
        <v>0</v>
      </c>
      <c r="AW7" s="166">
        <f>SUM(SUMPRODUCT($AW$11:$AW$283,O11:O283)+SUMPRODUCT($AW$11:$AW$283,P11:P283)+SUMPRODUCT($AW$11:$AW$283,Q11:Q283)+SUMPRODUCT($AW$11:$AW$283,R11:R283)+SUMPRODUCT($AW$11:$AW$283,J11:J283)+SUMPRODUCT($AW$11:$AW$283,K11:K283)+SUMPRODUCT($AW$11:$AW$283,S11:S283)+SUMPRODUCT($AW$11:$AW$283,L11:L283)+SUMPRODUCT($AW$11:$AW$283,N11:N283)+SUMPRODUCT($AW$11:$AW$283,M11:M283))</f>
        <v>0</v>
      </c>
      <c r="AX7" s="166">
        <f>SUM(SUMPRODUCT($AX$11:$AX$283,P11:P283)+SUMPRODUCT($AX$11:$AX$283,Q11:Q283)+SUMPRODUCT($AX$11:$AX$283,R11:R283)+SUMPRODUCT($AX$11:$AX$283,S11:S283)+SUMPRODUCT($AX$11:$AX$283,K11:K283)+SUMPRODUCT($AX$11:$AX$283,L11:L283)+SUMPRODUCT($AX$11:$AX$283,J11:J283)+SUMPRODUCT($AX$11:$AX$283,M11:M283)+SUMPRODUCT($AX$11:$AX$283,O11:O283)+SUMPRODUCT($AX$11:$AX$283,N11:N283))</f>
        <v>0</v>
      </c>
      <c r="AZ7" s="12">
        <f>SUM(AZ11:AZ35)</f>
        <v>0</v>
      </c>
      <c r="BA7" s="12">
        <f t="shared" ref="BA7:BG7" si="1">SUM(BA11:BA35)</f>
        <v>0</v>
      </c>
      <c r="BB7" s="12">
        <f t="shared" si="1"/>
        <v>0</v>
      </c>
      <c r="BC7" s="12">
        <f t="shared" si="1"/>
        <v>0</v>
      </c>
      <c r="BD7" s="12">
        <f t="shared" si="1"/>
        <v>0</v>
      </c>
      <c r="BE7" s="12">
        <f t="shared" si="1"/>
        <v>0</v>
      </c>
      <c r="BF7" s="12">
        <f t="shared" si="1"/>
        <v>0</v>
      </c>
      <c r="BG7" s="12">
        <f t="shared" si="1"/>
        <v>0</v>
      </c>
      <c r="BH7" s="12">
        <f>SUM(BH11:BH24)</f>
        <v>0</v>
      </c>
      <c r="BI7" s="12">
        <f>SUM(BI11:BI35)</f>
        <v>0</v>
      </c>
      <c r="BJ7" s="12">
        <f>SUM(BJ11:BJ35)</f>
        <v>0</v>
      </c>
      <c r="BK7" s="12">
        <f>SUM(BK11:BK24)</f>
        <v>0</v>
      </c>
      <c r="BL7" s="12" t="e">
        <f t="shared" ref="BL7:CA7" si="2">SUM(BL11:BL35)</f>
        <v>#REF!</v>
      </c>
      <c r="BM7" s="12" t="e">
        <f t="shared" si="2"/>
        <v>#REF!</v>
      </c>
      <c r="BN7" s="12" t="e">
        <f t="shared" si="2"/>
        <v>#REF!</v>
      </c>
      <c r="BO7" s="12" t="e">
        <f t="shared" si="2"/>
        <v>#REF!</v>
      </c>
      <c r="BP7" s="12" t="e">
        <f t="shared" si="2"/>
        <v>#REF!</v>
      </c>
      <c r="BQ7" s="12" t="e">
        <f t="shared" si="2"/>
        <v>#REF!</v>
      </c>
      <c r="BR7" s="12" t="e">
        <f t="shared" si="2"/>
        <v>#REF!</v>
      </c>
      <c r="BS7" s="12" t="e">
        <f t="shared" si="2"/>
        <v>#REF!</v>
      </c>
      <c r="BT7" s="12" t="e">
        <f t="shared" si="2"/>
        <v>#REF!</v>
      </c>
      <c r="BU7" s="12" t="e">
        <f t="shared" si="2"/>
        <v>#REF!</v>
      </c>
      <c r="BV7" s="12" t="e">
        <f t="shared" si="2"/>
        <v>#REF!</v>
      </c>
      <c r="BW7" s="12" t="e">
        <f t="shared" si="2"/>
        <v>#REF!</v>
      </c>
      <c r="BX7" s="12" t="e">
        <f t="shared" si="2"/>
        <v>#REF!</v>
      </c>
      <c r="BY7" s="12" t="e">
        <f t="shared" si="2"/>
        <v>#REF!</v>
      </c>
      <c r="BZ7" s="12" t="e">
        <f t="shared" si="2"/>
        <v>#REF!</v>
      </c>
      <c r="CA7" s="12" t="e">
        <f t="shared" si="2"/>
        <v>#REF!</v>
      </c>
    </row>
    <row r="8" spans="1:81" s="557" customFormat="1" ht="60" customHeight="1">
      <c r="A8" s="12"/>
      <c r="B8" s="320"/>
      <c r="C8" s="321"/>
      <c r="D8" s="322" t="s">
        <v>177</v>
      </c>
      <c r="E8" s="323" t="s">
        <v>358</v>
      </c>
      <c r="F8" s="322" t="s">
        <v>179</v>
      </c>
      <c r="G8" s="336" t="s">
        <v>180</v>
      </c>
      <c r="H8" s="322" t="s">
        <v>181</v>
      </c>
      <c r="I8" s="337" t="s">
        <v>182</v>
      </c>
      <c r="J8" s="378" t="s">
        <v>274</v>
      </c>
      <c r="K8" s="379" t="s">
        <v>66</v>
      </c>
      <c r="L8" s="380" t="s">
        <v>275</v>
      </c>
      <c r="M8" s="381" t="s">
        <v>276</v>
      </c>
      <c r="N8" s="382" t="s">
        <v>277</v>
      </c>
      <c r="O8" s="383" t="s">
        <v>404</v>
      </c>
      <c r="P8" s="384" t="s">
        <v>278</v>
      </c>
      <c r="Q8" s="385" t="s">
        <v>279</v>
      </c>
      <c r="R8" s="386" t="s">
        <v>280</v>
      </c>
      <c r="S8" s="477" t="s">
        <v>249</v>
      </c>
      <c r="T8" s="338" t="s">
        <v>11</v>
      </c>
      <c r="U8" s="338" t="s">
        <v>12</v>
      </c>
      <c r="V8" s="339" t="s">
        <v>9</v>
      </c>
      <c r="X8" s="621" t="s">
        <v>109</v>
      </c>
      <c r="Y8" s="621" t="s">
        <v>110</v>
      </c>
      <c r="AA8" s="489" t="s">
        <v>5</v>
      </c>
      <c r="AB8" s="485" t="s">
        <v>6</v>
      </c>
      <c r="AC8" s="325" t="s">
        <v>1</v>
      </c>
      <c r="AD8" s="321" t="s">
        <v>2</v>
      </c>
      <c r="AE8" s="326" t="s">
        <v>10</v>
      </c>
      <c r="AF8" s="327" t="s">
        <v>30</v>
      </c>
      <c r="AG8" s="328" t="s">
        <v>3</v>
      </c>
      <c r="AH8" s="329" t="s">
        <v>15</v>
      </c>
      <c r="AI8" s="330" t="s">
        <v>13</v>
      </c>
      <c r="AJ8" s="331" t="s">
        <v>17</v>
      </c>
      <c r="AK8" s="332" t="s">
        <v>250</v>
      </c>
      <c r="AL8" s="625" t="s">
        <v>251</v>
      </c>
      <c r="AM8" s="324" t="s">
        <v>113</v>
      </c>
      <c r="AN8" s="602" t="s">
        <v>144</v>
      </c>
      <c r="AO8" s="603" t="s">
        <v>145</v>
      </c>
      <c r="AP8" s="602" t="s">
        <v>146</v>
      </c>
      <c r="AQ8" s="335" t="s">
        <v>191</v>
      </c>
      <c r="AR8" s="334" t="s">
        <v>192</v>
      </c>
      <c r="AS8" s="335" t="s">
        <v>193</v>
      </c>
      <c r="AT8" s="334" t="s">
        <v>194</v>
      </c>
      <c r="AU8" s="335" t="s">
        <v>195</v>
      </c>
      <c r="AV8" s="604" t="s">
        <v>399</v>
      </c>
      <c r="AW8" s="578" t="s">
        <v>400</v>
      </c>
      <c r="AX8" s="604" t="s">
        <v>401</v>
      </c>
      <c r="AZ8" s="467" t="s">
        <v>319</v>
      </c>
      <c r="BA8" s="467" t="s">
        <v>166</v>
      </c>
      <c r="BB8" s="467" t="s">
        <v>165</v>
      </c>
      <c r="BC8" s="467" t="s">
        <v>65</v>
      </c>
      <c r="BD8" s="467" t="s">
        <v>129</v>
      </c>
      <c r="BE8" s="467" t="s">
        <v>130</v>
      </c>
      <c r="BF8" s="467" t="s">
        <v>328</v>
      </c>
      <c r="BG8" s="467" t="s">
        <v>329</v>
      </c>
      <c r="BH8" s="44"/>
      <c r="BI8" s="467" t="s">
        <v>317</v>
      </c>
      <c r="BJ8" s="467" t="s">
        <v>318</v>
      </c>
      <c r="BK8" s="44"/>
      <c r="BL8" s="467" t="s">
        <v>167</v>
      </c>
      <c r="BM8" s="467" t="s">
        <v>330</v>
      </c>
      <c r="BN8" s="467" t="s">
        <v>331</v>
      </c>
      <c r="BO8" s="467" t="s">
        <v>168</v>
      </c>
      <c r="BP8" s="467" t="s">
        <v>332</v>
      </c>
      <c r="BQ8" s="467" t="s">
        <v>169</v>
      </c>
      <c r="BR8" s="467" t="s">
        <v>333</v>
      </c>
      <c r="BS8" s="467" t="s">
        <v>170</v>
      </c>
      <c r="BT8" s="467" t="s">
        <v>334</v>
      </c>
      <c r="BU8" s="467" t="s">
        <v>335</v>
      </c>
      <c r="BV8" s="467" t="s">
        <v>336</v>
      </c>
      <c r="BW8" s="467" t="s">
        <v>337</v>
      </c>
      <c r="BX8" s="468" t="s">
        <v>338</v>
      </c>
      <c r="BY8" s="468" t="s">
        <v>339</v>
      </c>
      <c r="BZ8" s="468" t="s">
        <v>326</v>
      </c>
      <c r="CA8" s="467" t="s">
        <v>329</v>
      </c>
      <c r="CB8" s="12"/>
    </row>
    <row r="9" spans="1:81" s="560" customFormat="1" ht="30" hidden="1" customHeight="1">
      <c r="A9" s="126"/>
      <c r="B9" s="228"/>
      <c r="C9" s="126"/>
      <c r="D9" s="229"/>
      <c r="E9" s="245"/>
      <c r="F9" s="229"/>
      <c r="G9" s="237"/>
      <c r="H9" s="229"/>
      <c r="I9" s="319"/>
      <c r="J9" s="277" t="s">
        <v>196</v>
      </c>
      <c r="K9" s="277" t="s">
        <v>197</v>
      </c>
      <c r="L9" s="277" t="s">
        <v>198</v>
      </c>
      <c r="M9" s="277" t="s">
        <v>199</v>
      </c>
      <c r="N9" s="277" t="s">
        <v>200</v>
      </c>
      <c r="O9" s="277" t="s">
        <v>201</v>
      </c>
      <c r="P9" s="277" t="s">
        <v>204</v>
      </c>
      <c r="Q9" s="277" t="s">
        <v>246</v>
      </c>
      <c r="R9" s="277" t="s">
        <v>247</v>
      </c>
      <c r="S9" s="277" t="s">
        <v>258</v>
      </c>
      <c r="T9" s="127"/>
      <c r="U9" s="127"/>
      <c r="V9" s="242"/>
      <c r="X9" s="246"/>
      <c r="Y9" s="246"/>
      <c r="AA9" s="490"/>
      <c r="AB9" s="159"/>
      <c r="AC9" s="238"/>
      <c r="AD9" s="126"/>
      <c r="AE9" s="239"/>
      <c r="AF9" s="239"/>
      <c r="AG9" s="239"/>
      <c r="AH9" s="239"/>
      <c r="AI9" s="241"/>
      <c r="AJ9" s="240"/>
      <c r="AK9" s="257"/>
      <c r="AL9" s="262"/>
      <c r="AM9" s="126"/>
      <c r="AN9" s="605"/>
      <c r="AO9" s="606"/>
      <c r="AP9" s="605"/>
      <c r="AQ9" s="239"/>
      <c r="AR9" s="239"/>
      <c r="AS9" s="239"/>
      <c r="AT9" s="239"/>
      <c r="AU9" s="239"/>
      <c r="AV9" s="604"/>
      <c r="AW9" s="239"/>
      <c r="AX9" s="604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6"/>
    </row>
    <row r="10" spans="1:81" s="560" customFormat="1" ht="35.549999999999997" customHeight="1">
      <c r="A10" s="126"/>
      <c r="B10" s="125"/>
      <c r="C10" s="128"/>
      <c r="D10" s="124"/>
      <c r="E10" s="125"/>
      <c r="F10" s="124"/>
      <c r="G10" s="124"/>
      <c r="H10" s="128"/>
      <c r="I10" s="127"/>
      <c r="J10" s="276"/>
      <c r="K10" s="126"/>
      <c r="L10" s="65"/>
      <c r="M10" s="128"/>
      <c r="N10" s="128"/>
      <c r="O10" s="128"/>
      <c r="P10" s="128"/>
      <c r="Q10" s="227"/>
      <c r="R10" s="227"/>
      <c r="S10" s="227"/>
      <c r="T10" s="216"/>
      <c r="U10" s="216" t="s">
        <v>29</v>
      </c>
      <c r="V10" s="216" t="s">
        <v>29</v>
      </c>
      <c r="AA10" s="490"/>
      <c r="AB10" s="159"/>
      <c r="AC10" s="127"/>
      <c r="AD10" s="127"/>
      <c r="AE10" s="127"/>
      <c r="AF10" s="127"/>
      <c r="AG10" s="127"/>
      <c r="AH10" s="127"/>
      <c r="AI10" s="127"/>
      <c r="AJ10" s="127"/>
      <c r="AK10" s="258"/>
      <c r="AL10" s="263"/>
      <c r="AM10" s="126"/>
      <c r="AN10" s="440"/>
      <c r="AO10" s="607"/>
      <c r="AP10" s="440"/>
      <c r="AQ10" s="159"/>
      <c r="AR10" s="157"/>
      <c r="AS10" s="159"/>
      <c r="AT10" s="157"/>
      <c r="AU10" s="159"/>
      <c r="AV10" s="608"/>
      <c r="AW10" s="609"/>
      <c r="AX10" s="157"/>
      <c r="AZ10" s="126"/>
      <c r="BA10" s="684"/>
      <c r="BB10" s="684"/>
      <c r="BC10" s="684"/>
      <c r="BD10" s="684"/>
      <c r="BE10" s="684"/>
      <c r="BF10" s="684"/>
      <c r="BG10" s="684"/>
      <c r="BH10" s="684"/>
      <c r="BI10" s="684"/>
      <c r="BJ10" s="684"/>
      <c r="BK10" s="684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</row>
    <row r="11" spans="1:81" s="560" customFormat="1" ht="57" customHeight="1">
      <c r="A11" s="126"/>
      <c r="B11" s="694" t="s">
        <v>9</v>
      </c>
      <c r="C11" s="244"/>
      <c r="D11" s="549" t="s">
        <v>647</v>
      </c>
      <c r="E11" s="579"/>
      <c r="F11" s="581" t="s">
        <v>319</v>
      </c>
      <c r="G11" s="581">
        <v>30</v>
      </c>
      <c r="H11" s="580" t="s">
        <v>611</v>
      </c>
      <c r="I11" s="582">
        <v>21</v>
      </c>
      <c r="J11" s="583"/>
      <c r="K11" s="584"/>
      <c r="L11" s="585"/>
      <c r="M11" s="586"/>
      <c r="N11" s="587"/>
      <c r="O11" s="588"/>
      <c r="P11" s="550"/>
      <c r="Q11" s="589"/>
      <c r="R11" s="550"/>
      <c r="S11" s="550"/>
      <c r="T11" s="590">
        <f>SUM(J11:S11)*I11</f>
        <v>0</v>
      </c>
      <c r="U11" s="344" t="str">
        <f>IF(SUM(J11:S11)&gt;0,"Yes","No")</f>
        <v>No</v>
      </c>
      <c r="V11" s="551" t="str">
        <f>IF(B11="New","Yes","No")</f>
        <v>Yes</v>
      </c>
      <c r="W11" s="557"/>
      <c r="X11" s="204">
        <v>1</v>
      </c>
      <c r="Y11" s="205">
        <f>X11*SUM(J11:S11)</f>
        <v>0</v>
      </c>
      <c r="AA11" s="492">
        <v>0.06</v>
      </c>
      <c r="AB11" s="294">
        <f>SUM(J11:S11)*AA11</f>
        <v>0</v>
      </c>
      <c r="AC11" s="292">
        <f>J11*G11</f>
        <v>0</v>
      </c>
      <c r="AD11" s="292">
        <f>K11*G11</f>
        <v>0</v>
      </c>
      <c r="AE11" s="292">
        <f>L11*G11</f>
        <v>0</v>
      </c>
      <c r="AF11" s="292">
        <f>M11*G11</f>
        <v>0</v>
      </c>
      <c r="AG11" s="292">
        <f>N11*G11</f>
        <v>0</v>
      </c>
      <c r="AH11" s="292">
        <f>O11*G11</f>
        <v>0</v>
      </c>
      <c r="AI11" s="292">
        <f>P11*G11</f>
        <v>0</v>
      </c>
      <c r="AJ11" s="292">
        <f>Q11*G11</f>
        <v>0</v>
      </c>
      <c r="AK11" s="292">
        <f>R11*G11</f>
        <v>0</v>
      </c>
      <c r="AL11" s="292">
        <f>S11*G11</f>
        <v>0</v>
      </c>
      <c r="AM11" s="129">
        <v>1</v>
      </c>
      <c r="AN11" s="442">
        <v>30</v>
      </c>
      <c r="AO11" s="558"/>
      <c r="AP11" s="442"/>
      <c r="AQ11" s="160"/>
      <c r="AR11" s="301"/>
      <c r="AS11" s="160"/>
      <c r="AT11" s="301"/>
      <c r="AU11" s="160"/>
      <c r="AV11" s="301"/>
      <c r="AW11" s="160"/>
      <c r="AX11" s="301"/>
      <c r="AZ11" s="12">
        <f t="shared" ref="AZ11:AZ18" si="3">IF(F11="XS",IF(SUM(J11:S11)&gt;0,SUM(J11:S11),0),0)*G11</f>
        <v>0</v>
      </c>
      <c r="BA11" s="12">
        <f>IF(F11="S",IF(SUM(J11:S11)&gt;0,SUM(J11:S11),0),0)*G11</f>
        <v>0</v>
      </c>
      <c r="BB11" s="12">
        <f>IF(F11="M",IF(SUM(J11:S11)&gt;0,SUM(J11:S11),0),0)*G11</f>
        <v>0</v>
      </c>
      <c r="BC11" s="12">
        <f>IF(F11="L",IF(SUM(J11:S11)&gt;0,SUM(J11:S11),0),0)*G11</f>
        <v>0</v>
      </c>
      <c r="BD11" s="12">
        <f>IF(F11="XL",IF(SUM(J11:S11)&gt;0,SUM(J11:S11),0),0)*G11</f>
        <v>0</v>
      </c>
      <c r="BE11" s="12">
        <f>IF(F11="2XL",IF(SUM(J11:S11)&gt;0,SUM(J11:S11),0),0)*G11</f>
        <v>0</v>
      </c>
      <c r="BF11" s="12">
        <f>IF(F11="3XL",IF(SUM(J11:S11)&gt;0,SUM(J11:S11),0),0)*G11</f>
        <v>0</v>
      </c>
      <c r="BG11" s="12">
        <f>IF(F11="various",IF(SUM(J11:S11)&gt;0,SUM(J11:S11),0),0)*G11</f>
        <v>0</v>
      </c>
      <c r="BH11" s="12"/>
      <c r="BI11" s="126">
        <f>IF(E11="",IF(SUM(J11:S11)&gt;0,SUM(J11:S11),0),0)*G11</f>
        <v>0</v>
      </c>
      <c r="BJ11" s="126">
        <f>IF(E11="Dual tex.",IF(SUM(J11:S11)&gt;0,SUM(J11:S11),0),0)*G11</f>
        <v>0</v>
      </c>
      <c r="BK11" s="126"/>
      <c r="BL11" s="12" t="e">
        <f>IF(#REF!="sloper",IF(SUM(J11:S11)&gt;0,SUM(J11:S11),0),0)*G11</f>
        <v>#REF!</v>
      </c>
      <c r="BM11" s="12" t="e">
        <f>IF(#REF!="footholds",IF(SUM(J11:S11)&gt;0,SUM(J11:S11),0),0)*G11</f>
        <v>#REF!</v>
      </c>
      <c r="BN11" s="12" t="e">
        <f>IF(#REF!="micros",IF(SUM(J11:S11)&gt;0,SUM(J11:S11),0),0)*G11</f>
        <v>#REF!</v>
      </c>
      <c r="BO11" s="12" t="e">
        <f>IF(#REF!="jug",IF(SUM(J11:S11)&gt;0,SUM(J11:S11),0),0)*G11</f>
        <v>#REF!</v>
      </c>
      <c r="BP11" s="12" t="e">
        <f>IF(#REF!="ledge",IF(SUM(J11:S11)&gt;0,SUM(J11:S11),0),0)*G11</f>
        <v>#REF!</v>
      </c>
      <c r="BQ11" s="12" t="e">
        <f>IF(#REF!="edge",IF(SUM(J11:S11)&gt;0,SUM(J11:S11),0),0)*G11</f>
        <v>#REF!</v>
      </c>
      <c r="BR11" s="12" t="e">
        <f>IF(#REF!="crimp",IF(SUM(J11:S11)&gt;0,SUM(J11:S11),0),0)*G11</f>
        <v>#REF!</v>
      </c>
      <c r="BS11" s="12" t="e">
        <f>IF(#REF!="incut",IF(SUM(J11:S11)&gt;0,SUM(J11:S11),0),0)*G11</f>
        <v>#REF!</v>
      </c>
      <c r="BT11" s="12" t="e">
        <f>IF(#REF!="dish",IF(SUM(J11:S11)&gt;0,SUM(J11:S11),0),0)*G11</f>
        <v>#REF!</v>
      </c>
      <c r="BU11" s="12" t="e">
        <f>IF(#REF!="pinch",IF(SUM(J11:S11)&gt;0,SUM(J11:S11),0),0)*G11</f>
        <v>#REF!</v>
      </c>
      <c r="BV11" s="12" t="e">
        <f>IF(#REF!="pocket",IF(SUM(J11:S11)&gt;0,SUM(J11:S11),0),0)*G11</f>
        <v>#REF!</v>
      </c>
      <c r="BW11" s="12" t="e">
        <f>IF(#REF!="insert",IF(SUM(J11:S11)&gt;0,SUM(J11:S11),0),0)*G11</f>
        <v>#REF!</v>
      </c>
      <c r="BX11" s="12" t="e">
        <f>IF(#REF!="feature",IF(SUM(J11:S11)&gt;0,SUM(J11:S11),0),0)*G11</f>
        <v>#REF!</v>
      </c>
      <c r="BY11" s="12" t="e">
        <f>IF(#REF!="scoop",IF(SUM(J11:S11)&gt;0,SUM(J11:S11),0),0)*G11</f>
        <v>#REF!</v>
      </c>
      <c r="BZ11" s="12" t="e">
        <f>IF(#REF!="positive",IF(SUM(J11:S11)&gt;0,SUM(J11:S11),0),0)*G11</f>
        <v>#REF!</v>
      </c>
      <c r="CA11" s="12" t="e">
        <f>IF(#REF!="various",IF(SUM(J11:S11)&gt;0,SUM(J11:S11),0),0)*G11</f>
        <v>#REF!</v>
      </c>
      <c r="CB11" s="12"/>
      <c r="CC11" s="535"/>
    </row>
    <row r="12" spans="1:81" s="560" customFormat="1" ht="57" customHeight="1">
      <c r="A12" s="126"/>
      <c r="B12" s="695"/>
      <c r="C12" s="39"/>
      <c r="D12" s="430" t="s">
        <v>648</v>
      </c>
      <c r="E12" s="568"/>
      <c r="F12" s="570" t="s">
        <v>319</v>
      </c>
      <c r="G12" s="570">
        <v>100</v>
      </c>
      <c r="H12" s="569" t="s">
        <v>611</v>
      </c>
      <c r="I12" s="571">
        <v>66</v>
      </c>
      <c r="J12" s="636"/>
      <c r="K12" s="637"/>
      <c r="L12" s="638"/>
      <c r="M12" s="636"/>
      <c r="N12" s="637"/>
      <c r="O12" s="542"/>
      <c r="P12" s="542"/>
      <c r="Q12" s="542"/>
      <c r="R12" s="542"/>
      <c r="S12" s="542"/>
      <c r="T12" s="639">
        <f>SUM(J12:S12)*I12</f>
        <v>0</v>
      </c>
      <c r="U12" s="351" t="str">
        <f>IF(SUM(J12:S12)&gt;0,"Yes","No")</f>
        <v>No</v>
      </c>
      <c r="V12" s="547" t="str">
        <f>IF(B12="New","Yes","No")</f>
        <v>No</v>
      </c>
      <c r="W12" s="557"/>
      <c r="X12" s="204">
        <v>3</v>
      </c>
      <c r="Y12" s="205">
        <f>X12*SUM(J12:S12)</f>
        <v>0</v>
      </c>
      <c r="AA12" s="492">
        <v>0.2</v>
      </c>
      <c r="AB12" s="294">
        <f>SUM(J12:S12)*AA12</f>
        <v>0</v>
      </c>
      <c r="AC12" s="292">
        <f>J12*G12</f>
        <v>0</v>
      </c>
      <c r="AD12" s="292">
        <f>K12*G12</f>
        <v>0</v>
      </c>
      <c r="AE12" s="292">
        <f>L12*G12</f>
        <v>0</v>
      </c>
      <c r="AF12" s="292">
        <f>M12*G12</f>
        <v>0</v>
      </c>
      <c r="AG12" s="292">
        <f>N12*G12</f>
        <v>0</v>
      </c>
      <c r="AH12" s="292">
        <f>O12*G12</f>
        <v>0</v>
      </c>
      <c r="AI12" s="292">
        <f>P12*G12</f>
        <v>0</v>
      </c>
      <c r="AJ12" s="292">
        <f>Q12*G12</f>
        <v>0</v>
      </c>
      <c r="AK12" s="292">
        <f>R12*G12</f>
        <v>0</v>
      </c>
      <c r="AL12" s="292">
        <f>S12*G12</f>
        <v>0</v>
      </c>
      <c r="AM12" s="129">
        <v>3</v>
      </c>
      <c r="AN12" s="442">
        <v>100</v>
      </c>
      <c r="AO12" s="558"/>
      <c r="AP12" s="442"/>
      <c r="AQ12" s="160"/>
      <c r="AR12" s="301"/>
      <c r="AS12" s="160"/>
      <c r="AT12" s="301"/>
      <c r="AU12" s="160"/>
      <c r="AV12" s="301"/>
      <c r="AW12" s="160"/>
      <c r="AX12" s="301"/>
      <c r="AZ12" s="12">
        <f t="shared" si="3"/>
        <v>0</v>
      </c>
      <c r="BA12" s="12">
        <f t="shared" ref="BA12" si="4">IF(F12="S",IF(SUM(J12:S12)&gt;0,SUM(J12:S12),0),0)*G12</f>
        <v>0</v>
      </c>
      <c r="BB12" s="12">
        <f t="shared" ref="BB12" si="5">IF(F12="M",IF(SUM(J12:S12)&gt;0,SUM(J12:S12),0),0)*G12</f>
        <v>0</v>
      </c>
      <c r="BC12" s="12">
        <f t="shared" ref="BC12" si="6">IF(F12="L",IF(SUM(J12:S12)&gt;0,SUM(J12:S12),0),0)*G12</f>
        <v>0</v>
      </c>
      <c r="BD12" s="12">
        <f t="shared" ref="BD12" si="7">IF(F12="XL",IF(SUM(J12:S12)&gt;0,SUM(J12:S12),0),0)*G12</f>
        <v>0</v>
      </c>
      <c r="BE12" s="12">
        <f t="shared" ref="BE12" si="8">IF(F12="2XL",IF(SUM(J12:S12)&gt;0,SUM(J12:S12),0),0)*G12</f>
        <v>0</v>
      </c>
      <c r="BF12" s="12">
        <f t="shared" ref="BF12" si="9">IF(F12="3XL",IF(SUM(J12:S12)&gt;0,SUM(J12:S12),0),0)*G12</f>
        <v>0</v>
      </c>
      <c r="BG12" s="12">
        <f t="shared" ref="BG12" si="10">IF(F12="various",IF(SUM(J12:S12)&gt;0,SUM(J12:S12),0),0)*G12</f>
        <v>0</v>
      </c>
      <c r="BH12" s="12"/>
      <c r="BI12" s="126">
        <f t="shared" ref="BI12" si="11">IF(E12="",IF(SUM(J12:S12)&gt;0,SUM(J12:S12),0),0)*G12</f>
        <v>0</v>
      </c>
      <c r="BJ12" s="126">
        <f t="shared" ref="BJ12" si="12">IF(E12="Dual tex.",IF(SUM(J12:S12)&gt;0,SUM(J12:S12),0),0)*G12</f>
        <v>0</v>
      </c>
      <c r="BK12" s="126"/>
      <c r="BL12" s="12" t="e">
        <f>IF(#REF!="sloper",IF(SUM(J12:S12)&gt;0,SUM(J12:S12),0),0)*G12</f>
        <v>#REF!</v>
      </c>
      <c r="BM12" s="12" t="e">
        <f>IF(#REF!="footholds",IF(SUM(J12:S12)&gt;0,SUM(J12:S12),0),0)*G12</f>
        <v>#REF!</v>
      </c>
      <c r="BN12" s="12" t="e">
        <f>IF(#REF!="micros",IF(SUM(J12:S12)&gt;0,SUM(J12:S12),0),0)*G12</f>
        <v>#REF!</v>
      </c>
      <c r="BO12" s="12" t="e">
        <f>IF(#REF!="jug",IF(SUM(J12:S12)&gt;0,SUM(J12:S12),0),0)*G12</f>
        <v>#REF!</v>
      </c>
      <c r="BP12" s="12" t="e">
        <f>IF(#REF!="ledge",IF(SUM(J12:S12)&gt;0,SUM(J12:S12),0),0)*G12</f>
        <v>#REF!</v>
      </c>
      <c r="BQ12" s="12" t="e">
        <f>IF(#REF!="edge",IF(SUM(J12:S12)&gt;0,SUM(J12:S12),0),0)*G12</f>
        <v>#REF!</v>
      </c>
      <c r="BR12" s="12" t="e">
        <f>IF(#REF!="crimp",IF(SUM(J12:S12)&gt;0,SUM(J12:S12),0),0)*G12</f>
        <v>#REF!</v>
      </c>
      <c r="BS12" s="12" t="e">
        <f>IF(#REF!="incut",IF(SUM(J12:S12)&gt;0,SUM(J12:S12),0),0)*G12</f>
        <v>#REF!</v>
      </c>
      <c r="BT12" s="12" t="e">
        <f>IF(#REF!="dish",IF(SUM(J12:S12)&gt;0,SUM(J12:S12),0),0)*G12</f>
        <v>#REF!</v>
      </c>
      <c r="BU12" s="12" t="e">
        <f>IF(#REF!="pinch",IF(SUM(J12:S12)&gt;0,SUM(J12:S12),0),0)*G12</f>
        <v>#REF!</v>
      </c>
      <c r="BV12" s="12" t="e">
        <f>IF(#REF!="pocket",IF(SUM(J12:S12)&gt;0,SUM(J12:S12),0),0)*G12</f>
        <v>#REF!</v>
      </c>
      <c r="BW12" s="12" t="e">
        <f>IF(#REF!="insert",IF(SUM(J12:S12)&gt;0,SUM(J12:S12),0),0)*G12</f>
        <v>#REF!</v>
      </c>
      <c r="BX12" s="12" t="e">
        <f>IF(#REF!="feature",IF(SUM(J12:S12)&gt;0,SUM(J12:S12),0),0)*G12</f>
        <v>#REF!</v>
      </c>
      <c r="BY12" s="12" t="e">
        <f>IF(#REF!="scoop",IF(SUM(J12:S12)&gt;0,SUM(J12:S12),0),0)*G12</f>
        <v>#REF!</v>
      </c>
      <c r="BZ12" s="12" t="e">
        <f>IF(#REF!="positive",IF(SUM(J12:S12)&gt;0,SUM(J12:S12),0),0)*G12</f>
        <v>#REF!</v>
      </c>
      <c r="CA12" s="12" t="e">
        <f>IF(#REF!="various",IF(SUM(J12:S12)&gt;0,SUM(J12:S12),0),0)*G12</f>
        <v>#REF!</v>
      </c>
      <c r="CB12" s="12"/>
      <c r="CC12" s="535"/>
    </row>
    <row r="13" spans="1:81">
      <c r="AZ13" s="12">
        <f t="shared" si="3"/>
        <v>0</v>
      </c>
      <c r="BA13" s="12">
        <f t="shared" ref="BA13:BA18" si="13">IF(F13="S",IF(SUM(J13:S13)&gt;0,SUM(J13:S13),0),0)*G13</f>
        <v>0</v>
      </c>
      <c r="BB13" s="12">
        <f t="shared" ref="BB13:BB35" si="14">IF(F13="M",IF(SUM(J13:S13)&gt;0,SUM(J13:S13),0),0)*G13</f>
        <v>0</v>
      </c>
      <c r="BC13" s="12">
        <f t="shared" ref="BC13:BC35" si="15">IF(F13="L",IF(SUM(J13:S13)&gt;0,SUM(J13:S13),0),0)*G13</f>
        <v>0</v>
      </c>
      <c r="BD13" s="12">
        <f t="shared" ref="BD13:BD35" si="16">IF(F13="XL",IF(SUM(J13:S13)&gt;0,SUM(J13:S13),0),0)*G13</f>
        <v>0</v>
      </c>
      <c r="BE13" s="12">
        <f t="shared" ref="BE13:BE35" si="17">IF(F13="2XL",IF(SUM(J13:S13)&gt;0,SUM(J13:S13),0),0)*G13</f>
        <v>0</v>
      </c>
      <c r="BF13" s="12">
        <f t="shared" ref="BF13:BF35" si="18">IF(F13="3XL",IF(SUM(J13:S13)&gt;0,SUM(J13:S13),0),0)*G13</f>
        <v>0</v>
      </c>
      <c r="BG13" s="12">
        <f t="shared" ref="BG13:BG35" si="19">IF(F13="various",IF(SUM(J13:S13)&gt;0,SUM(J13:S13),0),0)*G13</f>
        <v>0</v>
      </c>
      <c r="BH13" s="12"/>
      <c r="BI13" s="126">
        <f t="shared" ref="BI13:BI35" si="20">IF(E13="",IF(SUM(J13:S13)&gt;0,SUM(J13:S13),0),0)*G13</f>
        <v>0</v>
      </c>
      <c r="BJ13" s="126">
        <f t="shared" ref="BJ13:BJ35" si="21">IF(E13="Dual tex.",IF(SUM(J13:S13)&gt;0,SUM(J13:S13),0),0)*G13</f>
        <v>0</v>
      </c>
      <c r="BK13" s="12"/>
      <c r="BL13" s="12" t="e">
        <f>IF(#REF!="sloper",IF(SUM(J13:S13)&gt;0,SUM(J13:S13),0),0)*G13</f>
        <v>#REF!</v>
      </c>
      <c r="BM13" s="12" t="e">
        <f>IF(#REF!="footholds",IF(SUM(J13:S13)&gt;0,SUM(J13:S13),0),0)*G13</f>
        <v>#REF!</v>
      </c>
      <c r="BN13" s="12" t="e">
        <f>IF(#REF!="micros",IF(SUM(J13:S13)&gt;0,SUM(J13:S13),0),0)*G13</f>
        <v>#REF!</v>
      </c>
      <c r="BO13" s="12" t="e">
        <f>IF(#REF!="jug",IF(SUM(J13:S13)&gt;0,SUM(J13:S13),0),0)*G13</f>
        <v>#REF!</v>
      </c>
      <c r="BP13" s="12" t="e">
        <f>IF(#REF!="ledge",IF(SUM(J13:S13)&gt;0,SUM(J13:S13),0),0)*G13</f>
        <v>#REF!</v>
      </c>
      <c r="BQ13" s="12" t="e">
        <f>IF(#REF!="edge",IF(SUM(J13:S13)&gt;0,SUM(J13:S13),0),0)*G13</f>
        <v>#REF!</v>
      </c>
      <c r="BR13" s="12" t="e">
        <f>IF(#REF!="crimp",IF(SUM(J13:S13)&gt;0,SUM(J13:S13),0),0)*G13</f>
        <v>#REF!</v>
      </c>
      <c r="BS13" s="12" t="e">
        <f>IF(#REF!="incut",IF(SUM(J13:S13)&gt;0,SUM(J13:S13),0),0)*G13</f>
        <v>#REF!</v>
      </c>
      <c r="BT13" s="12" t="e">
        <f>IF(#REF!="dish",IF(SUM(J13:S13)&gt;0,SUM(J13:S13),0),0)*G13</f>
        <v>#REF!</v>
      </c>
      <c r="BU13" s="12" t="e">
        <f>IF(#REF!="pinch",IF(SUM(J13:S13)&gt;0,SUM(J13:S13),0),0)*G13</f>
        <v>#REF!</v>
      </c>
      <c r="BV13" s="12" t="e">
        <f>IF(#REF!="pocket",IF(SUM(J13:S13)&gt;0,SUM(J13:S13),0),0)*G13</f>
        <v>#REF!</v>
      </c>
      <c r="BW13" s="12" t="e">
        <f>IF(#REF!="insert",IF(SUM(J13:S13)&gt;0,SUM(J13:S13),0),0)*G13</f>
        <v>#REF!</v>
      </c>
      <c r="BX13" s="12" t="e">
        <f>IF(#REF!="feature",IF(SUM(J13:S13)&gt;0,SUM(J13:S13),0),0)*G13</f>
        <v>#REF!</v>
      </c>
      <c r="BY13" s="12" t="e">
        <f>IF(#REF!="scoop",IF(SUM(J13:S13)&gt;0,SUM(J13:S13),0),0)*G13</f>
        <v>#REF!</v>
      </c>
      <c r="BZ13" s="12" t="e">
        <f>IF(#REF!="positive",IF(SUM(J13:S13)&gt;0,SUM(J13:S13),0),0)*G13</f>
        <v>#REF!</v>
      </c>
      <c r="CA13" s="12" t="e">
        <f>IF(#REF!="various",IF(SUM(J13:S13)&gt;0,SUM(J13:S13),0),0)*G13</f>
        <v>#REF!</v>
      </c>
      <c r="CB13" s="12"/>
    </row>
    <row r="14" spans="1:81">
      <c r="AZ14" s="12">
        <f t="shared" si="3"/>
        <v>0</v>
      </c>
      <c r="BA14" s="12">
        <f t="shared" si="13"/>
        <v>0</v>
      </c>
      <c r="BB14" s="12">
        <f t="shared" si="14"/>
        <v>0</v>
      </c>
      <c r="BC14" s="12">
        <f t="shared" si="15"/>
        <v>0</v>
      </c>
      <c r="BD14" s="12">
        <f t="shared" si="16"/>
        <v>0</v>
      </c>
      <c r="BE14" s="12">
        <f t="shared" si="17"/>
        <v>0</v>
      </c>
      <c r="BF14" s="12">
        <f t="shared" si="18"/>
        <v>0</v>
      </c>
      <c r="BG14" s="12">
        <f t="shared" si="19"/>
        <v>0</v>
      </c>
      <c r="BH14" s="12"/>
      <c r="BI14" s="126">
        <f t="shared" si="20"/>
        <v>0</v>
      </c>
      <c r="BJ14" s="126">
        <f t="shared" si="21"/>
        <v>0</v>
      </c>
      <c r="BK14" s="12"/>
      <c r="BL14" s="12" t="e">
        <f>IF(#REF!="sloper",IF(SUM(J14:S14)&gt;0,SUM(J14:S14),0),0)*G14</f>
        <v>#REF!</v>
      </c>
      <c r="BM14" s="12" t="e">
        <f>IF(#REF!="footholds",IF(SUM(J14:S14)&gt;0,SUM(J14:S14),0),0)*G14</f>
        <v>#REF!</v>
      </c>
      <c r="BN14" s="12" t="e">
        <f>IF(#REF!="micros",IF(SUM(J14:S14)&gt;0,SUM(J14:S14),0),0)*G14</f>
        <v>#REF!</v>
      </c>
      <c r="BO14" s="12" t="e">
        <f>IF(#REF!="jug",IF(SUM(J14:S14)&gt;0,SUM(J14:S14),0),0)*G14</f>
        <v>#REF!</v>
      </c>
      <c r="BP14" s="12" t="e">
        <f>IF(#REF!="ledge",IF(SUM(J14:S14)&gt;0,SUM(J14:S14),0),0)*G14</f>
        <v>#REF!</v>
      </c>
      <c r="BQ14" s="12" t="e">
        <f>IF(#REF!="edge",IF(SUM(J14:S14)&gt;0,SUM(J14:S14),0),0)*G14</f>
        <v>#REF!</v>
      </c>
      <c r="BR14" s="12" t="e">
        <f>IF(#REF!="crimp",IF(SUM(J14:S14)&gt;0,SUM(J14:S14),0),0)*G14</f>
        <v>#REF!</v>
      </c>
      <c r="BS14" s="12" t="e">
        <f>IF(#REF!="incut",IF(SUM(J14:S14)&gt;0,SUM(J14:S14),0),0)*G14</f>
        <v>#REF!</v>
      </c>
      <c r="BT14" s="12" t="e">
        <f>IF(#REF!="dish",IF(SUM(J14:S14)&gt;0,SUM(J14:S14),0),0)*G14</f>
        <v>#REF!</v>
      </c>
      <c r="BU14" s="12" t="e">
        <f>IF(#REF!="pinch",IF(SUM(J14:S14)&gt;0,SUM(J14:S14),0),0)*G14</f>
        <v>#REF!</v>
      </c>
      <c r="BV14" s="12" t="e">
        <f>IF(#REF!="pocket",IF(SUM(J14:S14)&gt;0,SUM(J14:S14),0),0)*G14</f>
        <v>#REF!</v>
      </c>
      <c r="BW14" s="12" t="e">
        <f>IF(#REF!="insert",IF(SUM(J14:S14)&gt;0,SUM(J14:S14),0),0)*G14</f>
        <v>#REF!</v>
      </c>
      <c r="BX14" s="12" t="e">
        <f>IF(#REF!="feature",IF(SUM(J14:S14)&gt;0,SUM(J14:S14),0),0)*G14</f>
        <v>#REF!</v>
      </c>
      <c r="BY14" s="12" t="e">
        <f>IF(#REF!="scoop",IF(SUM(J14:S14)&gt;0,SUM(J14:S14),0),0)*G14</f>
        <v>#REF!</v>
      </c>
      <c r="BZ14" s="12" t="e">
        <f>IF(#REF!="positive",IF(SUM(J14:S14)&gt;0,SUM(J14:S14),0),0)*G14</f>
        <v>#REF!</v>
      </c>
      <c r="CA14" s="12" t="e">
        <f>IF(#REF!="various",IF(SUM(J14:S14)&gt;0,SUM(J14:S14),0),0)*G14</f>
        <v>#REF!</v>
      </c>
      <c r="CB14" s="12"/>
    </row>
    <row r="15" spans="1:81">
      <c r="AZ15" s="12">
        <f t="shared" si="3"/>
        <v>0</v>
      </c>
      <c r="BA15" s="12">
        <f t="shared" si="13"/>
        <v>0</v>
      </c>
      <c r="BB15" s="12">
        <f t="shared" si="14"/>
        <v>0</v>
      </c>
      <c r="BC15" s="12">
        <f t="shared" si="15"/>
        <v>0</v>
      </c>
      <c r="BD15" s="12">
        <f t="shared" si="16"/>
        <v>0</v>
      </c>
      <c r="BE15" s="12">
        <f t="shared" si="17"/>
        <v>0</v>
      </c>
      <c r="BF15" s="12">
        <f t="shared" si="18"/>
        <v>0</v>
      </c>
      <c r="BG15" s="12">
        <f t="shared" si="19"/>
        <v>0</v>
      </c>
      <c r="BH15" s="12"/>
      <c r="BI15" s="126">
        <f t="shared" si="20"/>
        <v>0</v>
      </c>
      <c r="BJ15" s="126">
        <f t="shared" si="21"/>
        <v>0</v>
      </c>
      <c r="BK15" s="12"/>
      <c r="BL15" s="12" t="e">
        <f>IF(#REF!="sloper",IF(SUM(J15:S15)&gt;0,SUM(J15:S15),0),0)*G15</f>
        <v>#REF!</v>
      </c>
      <c r="BM15" s="12" t="e">
        <f>IF(#REF!="footholds",IF(SUM(J15:S15)&gt;0,SUM(J15:S15),0),0)*G15</f>
        <v>#REF!</v>
      </c>
      <c r="BN15" s="12" t="e">
        <f>IF(#REF!="micros",IF(SUM(J15:S15)&gt;0,SUM(J15:S15),0),0)*G15</f>
        <v>#REF!</v>
      </c>
      <c r="BO15" s="12" t="e">
        <f>IF(#REF!="jug",IF(SUM(J15:S15)&gt;0,SUM(J15:S15),0),0)*G15</f>
        <v>#REF!</v>
      </c>
      <c r="BP15" s="12" t="e">
        <f>IF(#REF!="ledge",IF(SUM(J15:S15)&gt;0,SUM(J15:S15),0),0)*G15</f>
        <v>#REF!</v>
      </c>
      <c r="BQ15" s="12" t="e">
        <f>IF(#REF!="edge",IF(SUM(J15:S15)&gt;0,SUM(J15:S15),0),0)*G15</f>
        <v>#REF!</v>
      </c>
      <c r="BR15" s="12" t="e">
        <f>IF(#REF!="crimp",IF(SUM(J15:S15)&gt;0,SUM(J15:S15),0),0)*G15</f>
        <v>#REF!</v>
      </c>
      <c r="BS15" s="12" t="e">
        <f>IF(#REF!="incut",IF(SUM(J15:S15)&gt;0,SUM(J15:S15),0),0)*G15</f>
        <v>#REF!</v>
      </c>
      <c r="BT15" s="12" t="e">
        <f>IF(#REF!="dish",IF(SUM(J15:S15)&gt;0,SUM(J15:S15),0),0)*G15</f>
        <v>#REF!</v>
      </c>
      <c r="BU15" s="12" t="e">
        <f>IF(#REF!="pinch",IF(SUM(J15:S15)&gt;0,SUM(J15:S15),0),0)*G15</f>
        <v>#REF!</v>
      </c>
      <c r="BV15" s="12" t="e">
        <f>IF(#REF!="pocket",IF(SUM(J15:S15)&gt;0,SUM(J15:S15),0),0)*G15</f>
        <v>#REF!</v>
      </c>
      <c r="BW15" s="12" t="e">
        <f>IF(#REF!="insert",IF(SUM(J15:S15)&gt;0,SUM(J15:S15),0),0)*G15</f>
        <v>#REF!</v>
      </c>
      <c r="BX15" s="12" t="e">
        <f>IF(#REF!="feature",IF(SUM(J15:S15)&gt;0,SUM(J15:S15),0),0)*G15</f>
        <v>#REF!</v>
      </c>
      <c r="BY15" s="12" t="e">
        <f>IF(#REF!="scoop",IF(SUM(J15:S15)&gt;0,SUM(J15:S15),0),0)*G15</f>
        <v>#REF!</v>
      </c>
      <c r="BZ15" s="12" t="e">
        <f>IF(#REF!="positive",IF(SUM(J15:S15)&gt;0,SUM(J15:S15),0),0)*G15</f>
        <v>#REF!</v>
      </c>
      <c r="CA15" s="12" t="e">
        <f>IF(#REF!="various",IF(SUM(J15:S15)&gt;0,SUM(J15:S15),0),0)*G15</f>
        <v>#REF!</v>
      </c>
      <c r="CB15" s="12"/>
    </row>
    <row r="16" spans="1:81">
      <c r="AZ16" s="12">
        <f t="shared" si="3"/>
        <v>0</v>
      </c>
      <c r="BA16" s="12">
        <f t="shared" si="13"/>
        <v>0</v>
      </c>
      <c r="BB16" s="12">
        <f t="shared" si="14"/>
        <v>0</v>
      </c>
      <c r="BC16" s="12">
        <f t="shared" si="15"/>
        <v>0</v>
      </c>
      <c r="BD16" s="12">
        <f t="shared" si="16"/>
        <v>0</v>
      </c>
      <c r="BE16" s="12">
        <f t="shared" si="17"/>
        <v>0</v>
      </c>
      <c r="BF16" s="12">
        <f t="shared" si="18"/>
        <v>0</v>
      </c>
      <c r="BG16" s="12">
        <f t="shared" si="19"/>
        <v>0</v>
      </c>
      <c r="BH16" s="12"/>
      <c r="BI16" s="126">
        <f t="shared" si="20"/>
        <v>0</v>
      </c>
      <c r="BJ16" s="126">
        <f t="shared" si="21"/>
        <v>0</v>
      </c>
      <c r="BK16" s="12"/>
      <c r="BL16" s="12" t="e">
        <f>IF(#REF!="sloper",IF(SUM(J16:S16)&gt;0,SUM(J16:S16),0),0)*G16</f>
        <v>#REF!</v>
      </c>
      <c r="BM16" s="12" t="e">
        <f>IF(#REF!="footholds",IF(SUM(J16:S16)&gt;0,SUM(J16:S16),0),0)*G16</f>
        <v>#REF!</v>
      </c>
      <c r="BN16" s="12" t="e">
        <f>IF(#REF!="micros",IF(SUM(J16:S16)&gt;0,SUM(J16:S16),0),0)*G16</f>
        <v>#REF!</v>
      </c>
      <c r="BO16" s="12" t="e">
        <f>IF(#REF!="jug",IF(SUM(J16:S16)&gt;0,SUM(J16:S16),0),0)*G16</f>
        <v>#REF!</v>
      </c>
      <c r="BP16" s="12" t="e">
        <f>IF(#REF!="ledge",IF(SUM(J16:S16)&gt;0,SUM(J16:S16),0),0)*G16</f>
        <v>#REF!</v>
      </c>
      <c r="BQ16" s="12" t="e">
        <f>IF(#REF!="edge",IF(SUM(J16:S16)&gt;0,SUM(J16:S16),0),0)*G16</f>
        <v>#REF!</v>
      </c>
      <c r="BR16" s="12" t="e">
        <f>IF(#REF!="crimp",IF(SUM(J16:S16)&gt;0,SUM(J16:S16),0),0)*G16</f>
        <v>#REF!</v>
      </c>
      <c r="BS16" s="12" t="e">
        <f>IF(#REF!="incut",IF(SUM(J16:S16)&gt;0,SUM(J16:S16),0),0)*G16</f>
        <v>#REF!</v>
      </c>
      <c r="BT16" s="12" t="e">
        <f>IF(#REF!="dish",IF(SUM(J16:S16)&gt;0,SUM(J16:S16),0),0)*G16</f>
        <v>#REF!</v>
      </c>
      <c r="BU16" s="12" t="e">
        <f>IF(#REF!="pinch",IF(SUM(J16:S16)&gt;0,SUM(J16:S16),0),0)*G16</f>
        <v>#REF!</v>
      </c>
      <c r="BV16" s="12" t="e">
        <f>IF(#REF!="pocket",IF(SUM(J16:S16)&gt;0,SUM(J16:S16),0),0)*G16</f>
        <v>#REF!</v>
      </c>
      <c r="BW16" s="12" t="e">
        <f>IF(#REF!="insert",IF(SUM(J16:S16)&gt;0,SUM(J16:S16),0),0)*G16</f>
        <v>#REF!</v>
      </c>
      <c r="BX16" s="12" t="e">
        <f>IF(#REF!="feature",IF(SUM(J16:S16)&gt;0,SUM(J16:S16),0),0)*G16</f>
        <v>#REF!</v>
      </c>
      <c r="BY16" s="12" t="e">
        <f>IF(#REF!="scoop",IF(SUM(J16:S16)&gt;0,SUM(J16:S16),0),0)*G16</f>
        <v>#REF!</v>
      </c>
      <c r="BZ16" s="12" t="e">
        <f>IF(#REF!="positive",IF(SUM(J16:S16)&gt;0,SUM(J16:S16),0),0)*G16</f>
        <v>#REF!</v>
      </c>
      <c r="CA16" s="12" t="e">
        <f>IF(#REF!="various",IF(SUM(J16:S16)&gt;0,SUM(J16:S16),0),0)*G16</f>
        <v>#REF!</v>
      </c>
      <c r="CB16" s="12"/>
    </row>
    <row r="17" spans="52:80">
      <c r="AZ17" s="12">
        <f t="shared" si="3"/>
        <v>0</v>
      </c>
      <c r="BA17" s="12">
        <f t="shared" si="13"/>
        <v>0</v>
      </c>
      <c r="BB17" s="12">
        <f t="shared" si="14"/>
        <v>0</v>
      </c>
      <c r="BC17" s="12">
        <f t="shared" si="15"/>
        <v>0</v>
      </c>
      <c r="BD17" s="12">
        <f t="shared" si="16"/>
        <v>0</v>
      </c>
      <c r="BE17" s="12">
        <f t="shared" si="17"/>
        <v>0</v>
      </c>
      <c r="BF17" s="12">
        <f t="shared" si="18"/>
        <v>0</v>
      </c>
      <c r="BG17" s="12">
        <f t="shared" si="19"/>
        <v>0</v>
      </c>
      <c r="BH17" s="12"/>
      <c r="BI17" s="126">
        <f t="shared" si="20"/>
        <v>0</v>
      </c>
      <c r="BJ17" s="126">
        <f t="shared" si="21"/>
        <v>0</v>
      </c>
      <c r="BK17" s="12"/>
      <c r="BL17" s="12" t="e">
        <f>IF(#REF!="sloper",IF(SUM(J17:S17)&gt;0,SUM(J17:S17),0),0)*G17</f>
        <v>#REF!</v>
      </c>
      <c r="BM17" s="12" t="e">
        <f>IF(#REF!="footholds",IF(SUM(J17:S17)&gt;0,SUM(J17:S17),0),0)*G17</f>
        <v>#REF!</v>
      </c>
      <c r="BN17" s="12" t="e">
        <f>IF(#REF!="micros",IF(SUM(J17:S17)&gt;0,SUM(J17:S17),0),0)*G17</f>
        <v>#REF!</v>
      </c>
      <c r="BO17" s="12" t="e">
        <f>IF(#REF!="jug",IF(SUM(J17:S17)&gt;0,SUM(J17:S17),0),0)*G17</f>
        <v>#REF!</v>
      </c>
      <c r="BP17" s="12" t="e">
        <f>IF(#REF!="ledge",IF(SUM(J17:S17)&gt;0,SUM(J17:S17),0),0)*G17</f>
        <v>#REF!</v>
      </c>
      <c r="BQ17" s="12" t="e">
        <f>IF(#REF!="edge",IF(SUM(J17:S17)&gt;0,SUM(J17:S17),0),0)*G17</f>
        <v>#REF!</v>
      </c>
      <c r="BR17" s="12" t="e">
        <f>IF(#REF!="crimp",IF(SUM(J17:S17)&gt;0,SUM(J17:S17),0),0)*G17</f>
        <v>#REF!</v>
      </c>
      <c r="BS17" s="12" t="e">
        <f>IF(#REF!="incut",IF(SUM(J17:S17)&gt;0,SUM(J17:S17),0),0)*G17</f>
        <v>#REF!</v>
      </c>
      <c r="BT17" s="12" t="e">
        <f>IF(#REF!="dish",IF(SUM(J17:S17)&gt;0,SUM(J17:S17),0),0)*G17</f>
        <v>#REF!</v>
      </c>
      <c r="BU17" s="12" t="e">
        <f>IF(#REF!="pinch",IF(SUM(J17:S17)&gt;0,SUM(J17:S17),0),0)*G17</f>
        <v>#REF!</v>
      </c>
      <c r="BV17" s="12" t="e">
        <f>IF(#REF!="pocket",IF(SUM(J17:S17)&gt;0,SUM(J17:S17),0),0)*G17</f>
        <v>#REF!</v>
      </c>
      <c r="BW17" s="12" t="e">
        <f>IF(#REF!="insert",IF(SUM(J17:S17)&gt;0,SUM(J17:S17),0),0)*G17</f>
        <v>#REF!</v>
      </c>
      <c r="BX17" s="12" t="e">
        <f>IF(#REF!="feature",IF(SUM(J17:S17)&gt;0,SUM(J17:S17),0),0)*G17</f>
        <v>#REF!</v>
      </c>
      <c r="BY17" s="12" t="e">
        <f>IF(#REF!="scoop",IF(SUM(J17:S17)&gt;0,SUM(J17:S17),0),0)*G17</f>
        <v>#REF!</v>
      </c>
      <c r="BZ17" s="12" t="e">
        <f>IF(#REF!="positive",IF(SUM(J17:S17)&gt;0,SUM(J17:S17),0),0)*G17</f>
        <v>#REF!</v>
      </c>
      <c r="CA17" s="12" t="e">
        <f>IF(#REF!="various",IF(SUM(J17:S17)&gt;0,SUM(J17:S17),0),0)*G17</f>
        <v>#REF!</v>
      </c>
      <c r="CB17" s="12"/>
    </row>
    <row r="18" spans="52:80">
      <c r="AZ18" s="12">
        <f t="shared" si="3"/>
        <v>0</v>
      </c>
      <c r="BA18" s="12">
        <f t="shared" si="13"/>
        <v>0</v>
      </c>
      <c r="BB18" s="12">
        <f t="shared" si="14"/>
        <v>0</v>
      </c>
      <c r="BC18" s="12">
        <f t="shared" si="15"/>
        <v>0</v>
      </c>
      <c r="BD18" s="12">
        <f t="shared" si="16"/>
        <v>0</v>
      </c>
      <c r="BE18" s="12">
        <f t="shared" si="17"/>
        <v>0</v>
      </c>
      <c r="BF18" s="12">
        <f t="shared" si="18"/>
        <v>0</v>
      </c>
      <c r="BG18" s="12">
        <f t="shared" si="19"/>
        <v>0</v>
      </c>
      <c r="BH18" s="12"/>
      <c r="BI18" s="126">
        <f t="shared" si="20"/>
        <v>0</v>
      </c>
      <c r="BJ18" s="126">
        <f t="shared" si="21"/>
        <v>0</v>
      </c>
      <c r="BK18" s="12"/>
      <c r="BL18" s="12" t="e">
        <f>IF(#REF!="sloper",IF(SUM(J18:S18)&gt;0,SUM(J18:S18),0),0)*G18</f>
        <v>#REF!</v>
      </c>
      <c r="BM18" s="12" t="e">
        <f>IF(#REF!="footholds",IF(SUM(J18:S18)&gt;0,SUM(J18:S18),0),0)*G18</f>
        <v>#REF!</v>
      </c>
      <c r="BN18" s="12" t="e">
        <f>IF(#REF!="micros",IF(SUM(J18:S18)&gt;0,SUM(J18:S18),0),0)*G18</f>
        <v>#REF!</v>
      </c>
      <c r="BO18" s="12" t="e">
        <f>IF(#REF!="jug",IF(SUM(J18:S18)&gt;0,SUM(J18:S18),0),0)*G18</f>
        <v>#REF!</v>
      </c>
      <c r="BP18" s="12" t="e">
        <f>IF(#REF!="ledge",IF(SUM(J18:S18)&gt;0,SUM(J18:S18),0),0)*G18</f>
        <v>#REF!</v>
      </c>
      <c r="BQ18" s="12" t="e">
        <f>IF(#REF!="edge",IF(SUM(J18:S18)&gt;0,SUM(J18:S18),0),0)*G18</f>
        <v>#REF!</v>
      </c>
      <c r="BR18" s="12" t="e">
        <f>IF(#REF!="crimp",IF(SUM(J18:S18)&gt;0,SUM(J18:S18),0),0)*G18</f>
        <v>#REF!</v>
      </c>
      <c r="BS18" s="12" t="e">
        <f>IF(#REF!="incut",IF(SUM(J18:S18)&gt;0,SUM(J18:S18),0),0)*G18</f>
        <v>#REF!</v>
      </c>
      <c r="BT18" s="12" t="e">
        <f>IF(#REF!="dish",IF(SUM(J18:S18)&gt;0,SUM(J18:S18),0),0)*G18</f>
        <v>#REF!</v>
      </c>
      <c r="BU18" s="12" t="e">
        <f>IF(#REF!="pinch",IF(SUM(J18:S18)&gt;0,SUM(J18:S18),0),0)*G18</f>
        <v>#REF!</v>
      </c>
      <c r="BV18" s="12" t="e">
        <f>IF(#REF!="pocket",IF(SUM(J18:S18)&gt;0,SUM(J18:S18),0),0)*G18</f>
        <v>#REF!</v>
      </c>
      <c r="BW18" s="12" t="e">
        <f>IF(#REF!="insert",IF(SUM(J18:S18)&gt;0,SUM(J18:S18),0),0)*G18</f>
        <v>#REF!</v>
      </c>
      <c r="BX18" s="12" t="e">
        <f>IF(#REF!="feature",IF(SUM(J18:S18)&gt;0,SUM(J18:S18),0),0)*G18</f>
        <v>#REF!</v>
      </c>
      <c r="BY18" s="12" t="e">
        <f>IF(#REF!="scoop",IF(SUM(J18:S18)&gt;0,SUM(J18:S18),0),0)*G18</f>
        <v>#REF!</v>
      </c>
      <c r="BZ18" s="12" t="e">
        <f>IF(#REF!="positive",IF(SUM(J18:S18)&gt;0,SUM(J18:S18),0),0)*G18</f>
        <v>#REF!</v>
      </c>
      <c r="CA18" s="12" t="e">
        <f>IF(#REF!="various",IF(SUM(J18:S18)&gt;0,SUM(J18:S18),0),0)*G18</f>
        <v>#REF!</v>
      </c>
      <c r="CB18" s="126"/>
    </row>
    <row r="19" spans="52:80">
      <c r="AZ19" s="12">
        <f t="shared" ref="AZ19:AZ35" si="22">IF(F19="XS",IF(SUM(J19:S19)&gt;0,SUM(J19:S19),0),0)*G19</f>
        <v>0</v>
      </c>
      <c r="BA19" s="12">
        <f t="shared" ref="BA19:BA35" si="23">IF(F19="S",IF(SUM(J19:S19)&gt;0,SUM(J19:S19),0),0)*G19</f>
        <v>0</v>
      </c>
      <c r="BB19" s="12">
        <f t="shared" si="14"/>
        <v>0</v>
      </c>
      <c r="BC19" s="12">
        <f t="shared" si="15"/>
        <v>0</v>
      </c>
      <c r="BD19" s="12">
        <f t="shared" si="16"/>
        <v>0</v>
      </c>
      <c r="BE19" s="12">
        <f t="shared" si="17"/>
        <v>0</v>
      </c>
      <c r="BF19" s="12">
        <f t="shared" si="18"/>
        <v>0</v>
      </c>
      <c r="BG19" s="12">
        <f t="shared" si="19"/>
        <v>0</v>
      </c>
      <c r="BH19" s="12"/>
      <c r="BI19" s="126">
        <f t="shared" si="20"/>
        <v>0</v>
      </c>
      <c r="BJ19" s="126">
        <f t="shared" si="21"/>
        <v>0</v>
      </c>
      <c r="BK19" s="12"/>
      <c r="BL19" s="12" t="e">
        <f>IF(#REF!="sloper",IF(SUM(J19:S19)&gt;0,SUM(J19:S19),0),0)*G19</f>
        <v>#REF!</v>
      </c>
      <c r="BM19" s="12" t="e">
        <f>IF(#REF!="footholds",IF(SUM(J19:S19)&gt;0,SUM(J19:S19),0),0)*G19</f>
        <v>#REF!</v>
      </c>
      <c r="BN19" s="12" t="e">
        <f>IF(#REF!="micros",IF(SUM(J19:S19)&gt;0,SUM(J19:S19),0),0)*G19</f>
        <v>#REF!</v>
      </c>
      <c r="BO19" s="12" t="e">
        <f>IF(#REF!="jug",IF(SUM(J19:S19)&gt;0,SUM(J19:S19),0),0)*G19</f>
        <v>#REF!</v>
      </c>
      <c r="BP19" s="12" t="e">
        <f>IF(#REF!="ledge",IF(SUM(J19:S19)&gt;0,SUM(J19:S19),0),0)*G19</f>
        <v>#REF!</v>
      </c>
      <c r="BQ19" s="12" t="e">
        <f>IF(#REF!="edge",IF(SUM(J19:S19)&gt;0,SUM(J19:S19),0),0)*G19</f>
        <v>#REF!</v>
      </c>
      <c r="BR19" s="12" t="e">
        <f>IF(#REF!="crimp",IF(SUM(J19:S19)&gt;0,SUM(J19:S19),0),0)*G19</f>
        <v>#REF!</v>
      </c>
      <c r="BS19" s="12" t="e">
        <f>IF(#REF!="incut",IF(SUM(J19:S19)&gt;0,SUM(J19:S19),0),0)*G19</f>
        <v>#REF!</v>
      </c>
      <c r="BT19" s="12" t="e">
        <f>IF(#REF!="dish",IF(SUM(J19:S19)&gt;0,SUM(J19:S19),0),0)*G19</f>
        <v>#REF!</v>
      </c>
      <c r="BU19" s="12" t="e">
        <f>IF(#REF!="pinch",IF(SUM(J19:S19)&gt;0,SUM(J19:S19),0),0)*G19</f>
        <v>#REF!</v>
      </c>
      <c r="BV19" s="12" t="e">
        <f>IF(#REF!="pocket",IF(SUM(J19:S19)&gt;0,SUM(J19:S19),0),0)*G19</f>
        <v>#REF!</v>
      </c>
      <c r="BW19" s="12" t="e">
        <f>IF(#REF!="insert",IF(SUM(J19:S19)&gt;0,SUM(J19:S19),0),0)*G19</f>
        <v>#REF!</v>
      </c>
      <c r="BX19" s="12" t="e">
        <f>IF(#REF!="feature",IF(SUM(J19:S19)&gt;0,SUM(J19:S19),0),0)*G19</f>
        <v>#REF!</v>
      </c>
      <c r="BY19" s="12" t="e">
        <f>IF(#REF!="scoop",IF(SUM(J19:S19)&gt;0,SUM(J19:S19),0),0)*G19</f>
        <v>#REF!</v>
      </c>
      <c r="BZ19" s="12" t="e">
        <f>IF(#REF!="positive",IF(SUM(J19:S19)&gt;0,SUM(J19:S19),0),0)*G19</f>
        <v>#REF!</v>
      </c>
      <c r="CA19" s="12" t="e">
        <f>IF(#REF!="various",IF(SUM(J19:S19)&gt;0,SUM(J19:S19),0),0)*G19</f>
        <v>#REF!</v>
      </c>
      <c r="CB19" s="126"/>
    </row>
    <row r="20" spans="52:80">
      <c r="AZ20" s="12">
        <f t="shared" si="22"/>
        <v>0</v>
      </c>
      <c r="BA20" s="12">
        <f t="shared" si="23"/>
        <v>0</v>
      </c>
      <c r="BB20" s="12">
        <f t="shared" si="14"/>
        <v>0</v>
      </c>
      <c r="BC20" s="12">
        <f t="shared" si="15"/>
        <v>0</v>
      </c>
      <c r="BD20" s="12">
        <f t="shared" si="16"/>
        <v>0</v>
      </c>
      <c r="BE20" s="12">
        <f t="shared" si="17"/>
        <v>0</v>
      </c>
      <c r="BF20" s="12">
        <f t="shared" si="18"/>
        <v>0</v>
      </c>
      <c r="BG20" s="12">
        <f t="shared" si="19"/>
        <v>0</v>
      </c>
      <c r="BH20" s="12"/>
      <c r="BI20" s="126">
        <f t="shared" si="20"/>
        <v>0</v>
      </c>
      <c r="BJ20" s="126">
        <f t="shared" si="21"/>
        <v>0</v>
      </c>
      <c r="BK20" s="12"/>
      <c r="BL20" s="12" t="e">
        <f>IF(#REF!="sloper",IF(SUM(J20:S20)&gt;0,SUM(J20:S20),0),0)*G20</f>
        <v>#REF!</v>
      </c>
      <c r="BM20" s="12" t="e">
        <f>IF(#REF!="footholds",IF(SUM(J20:S20)&gt;0,SUM(J20:S20),0),0)*G20</f>
        <v>#REF!</v>
      </c>
      <c r="BN20" s="12" t="e">
        <f>IF(#REF!="micros",IF(SUM(J20:S20)&gt;0,SUM(J20:S20),0),0)*G20</f>
        <v>#REF!</v>
      </c>
      <c r="BO20" s="12" t="e">
        <f>IF(#REF!="jug",IF(SUM(J20:S20)&gt;0,SUM(J20:S20),0),0)*G20</f>
        <v>#REF!</v>
      </c>
      <c r="BP20" s="12" t="e">
        <f>IF(#REF!="ledge",IF(SUM(J20:S20)&gt;0,SUM(J20:S20),0),0)*G20</f>
        <v>#REF!</v>
      </c>
      <c r="BQ20" s="12" t="e">
        <f>IF(#REF!="edge",IF(SUM(J20:S20)&gt;0,SUM(J20:S20),0),0)*G20</f>
        <v>#REF!</v>
      </c>
      <c r="BR20" s="12" t="e">
        <f>IF(#REF!="crimp",IF(SUM(J20:S20)&gt;0,SUM(J20:S20),0),0)*G20</f>
        <v>#REF!</v>
      </c>
      <c r="BS20" s="12" t="e">
        <f>IF(#REF!="incut",IF(SUM(J20:S20)&gt;0,SUM(J20:S20),0),0)*G20</f>
        <v>#REF!</v>
      </c>
      <c r="BT20" s="12" t="e">
        <f>IF(#REF!="dish",IF(SUM(J20:S20)&gt;0,SUM(J20:S20),0),0)*G20</f>
        <v>#REF!</v>
      </c>
      <c r="BU20" s="12" t="e">
        <f>IF(#REF!="pinch",IF(SUM(J20:S20)&gt;0,SUM(J20:S20),0),0)*G20</f>
        <v>#REF!</v>
      </c>
      <c r="BV20" s="12" t="e">
        <f>IF(#REF!="pocket",IF(SUM(J20:S20)&gt;0,SUM(J20:S20),0),0)*G20</f>
        <v>#REF!</v>
      </c>
      <c r="BW20" s="12" t="e">
        <f>IF(#REF!="insert",IF(SUM(J20:S20)&gt;0,SUM(J20:S20),0),0)*G20</f>
        <v>#REF!</v>
      </c>
      <c r="BX20" s="12" t="e">
        <f>IF(#REF!="feature",IF(SUM(J20:S20)&gt;0,SUM(J20:S20),0),0)*G20</f>
        <v>#REF!</v>
      </c>
      <c r="BY20" s="12" t="e">
        <f>IF(#REF!="scoop",IF(SUM(J20:S20)&gt;0,SUM(J20:S20),0),0)*G20</f>
        <v>#REF!</v>
      </c>
      <c r="BZ20" s="12" t="e">
        <f>IF(#REF!="positive",IF(SUM(J20:S20)&gt;0,SUM(J20:S20),0),0)*G20</f>
        <v>#REF!</v>
      </c>
      <c r="CA20" s="12" t="e">
        <f>IF(#REF!="various",IF(SUM(J20:S20)&gt;0,SUM(J20:S20),0),0)*G20</f>
        <v>#REF!</v>
      </c>
      <c r="CB20" s="12"/>
    </row>
    <row r="21" spans="52:80">
      <c r="AZ21" s="12">
        <f t="shared" si="22"/>
        <v>0</v>
      </c>
      <c r="BA21" s="12">
        <f t="shared" si="23"/>
        <v>0</v>
      </c>
      <c r="BB21" s="12">
        <f t="shared" si="14"/>
        <v>0</v>
      </c>
      <c r="BC21" s="12">
        <f t="shared" si="15"/>
        <v>0</v>
      </c>
      <c r="BD21" s="12">
        <f t="shared" si="16"/>
        <v>0</v>
      </c>
      <c r="BE21" s="12">
        <f t="shared" si="17"/>
        <v>0</v>
      </c>
      <c r="BF21" s="12">
        <f t="shared" si="18"/>
        <v>0</v>
      </c>
      <c r="BG21" s="12">
        <f t="shared" si="19"/>
        <v>0</v>
      </c>
      <c r="BH21" s="12"/>
      <c r="BI21" s="126">
        <f t="shared" si="20"/>
        <v>0</v>
      </c>
      <c r="BJ21" s="126">
        <f t="shared" si="21"/>
        <v>0</v>
      </c>
      <c r="BK21" s="12"/>
      <c r="BL21" s="12" t="e">
        <f>IF(#REF!="sloper",IF(SUM(J21:S21)&gt;0,SUM(J21:S21),0),0)*G21</f>
        <v>#REF!</v>
      </c>
      <c r="BM21" s="12" t="e">
        <f>IF(#REF!="footholds",IF(SUM(J21:S21)&gt;0,SUM(J21:S21),0),0)*G21</f>
        <v>#REF!</v>
      </c>
      <c r="BN21" s="12" t="e">
        <f>IF(#REF!="micros",IF(SUM(J21:S21)&gt;0,SUM(J21:S21),0),0)*G21</f>
        <v>#REF!</v>
      </c>
      <c r="BO21" s="12" t="e">
        <f>IF(#REF!="jug",IF(SUM(J21:S21)&gt;0,SUM(J21:S21),0),0)*G21</f>
        <v>#REF!</v>
      </c>
      <c r="BP21" s="12" t="e">
        <f>IF(#REF!="ledge",IF(SUM(J21:S21)&gt;0,SUM(J21:S21),0),0)*G21</f>
        <v>#REF!</v>
      </c>
      <c r="BQ21" s="12" t="e">
        <f>IF(#REF!="edge",IF(SUM(J21:S21)&gt;0,SUM(J21:S21),0),0)*G21</f>
        <v>#REF!</v>
      </c>
      <c r="BR21" s="12" t="e">
        <f>IF(#REF!="crimp",IF(SUM(J21:S21)&gt;0,SUM(J21:S21),0),0)*G21</f>
        <v>#REF!</v>
      </c>
      <c r="BS21" s="12" t="e">
        <f>IF(#REF!="incut",IF(SUM(J21:S21)&gt;0,SUM(J21:S21),0),0)*G21</f>
        <v>#REF!</v>
      </c>
      <c r="BT21" s="12" t="e">
        <f>IF(#REF!="dish",IF(SUM(J21:S21)&gt;0,SUM(J21:S21),0),0)*G21</f>
        <v>#REF!</v>
      </c>
      <c r="BU21" s="12" t="e">
        <f>IF(#REF!="pinch",IF(SUM(J21:S21)&gt;0,SUM(J21:S21),0),0)*G21</f>
        <v>#REF!</v>
      </c>
      <c r="BV21" s="12" t="e">
        <f>IF(#REF!="pocket",IF(SUM(J21:S21)&gt;0,SUM(J21:S21),0),0)*G21</f>
        <v>#REF!</v>
      </c>
      <c r="BW21" s="12" t="e">
        <f>IF(#REF!="insert",IF(SUM(J21:S21)&gt;0,SUM(J21:S21),0),0)*G21</f>
        <v>#REF!</v>
      </c>
      <c r="BX21" s="12" t="e">
        <f>IF(#REF!="feature",IF(SUM(J21:S21)&gt;0,SUM(J21:S21),0),0)*G21</f>
        <v>#REF!</v>
      </c>
      <c r="BY21" s="12" t="e">
        <f>IF(#REF!="scoop",IF(SUM(J21:S21)&gt;0,SUM(J21:S21),0),0)*G21</f>
        <v>#REF!</v>
      </c>
      <c r="BZ21" s="12" t="e">
        <f>IF(#REF!="positive",IF(SUM(J21:S21)&gt;0,SUM(J21:S21),0),0)*G21</f>
        <v>#REF!</v>
      </c>
      <c r="CA21" s="12" t="e">
        <f>IF(#REF!="various",IF(SUM(J21:S21)&gt;0,SUM(J21:S21),0),0)*G21</f>
        <v>#REF!</v>
      </c>
      <c r="CB21" s="12"/>
    </row>
    <row r="22" spans="52:80">
      <c r="AZ22" s="12">
        <f t="shared" si="22"/>
        <v>0</v>
      </c>
      <c r="BA22" s="12">
        <f t="shared" si="23"/>
        <v>0</v>
      </c>
      <c r="BB22" s="12">
        <f t="shared" si="14"/>
        <v>0</v>
      </c>
      <c r="BC22" s="12">
        <f t="shared" si="15"/>
        <v>0</v>
      </c>
      <c r="BD22" s="12">
        <f t="shared" si="16"/>
        <v>0</v>
      </c>
      <c r="BE22" s="12">
        <f t="shared" si="17"/>
        <v>0</v>
      </c>
      <c r="BF22" s="12">
        <f t="shared" si="18"/>
        <v>0</v>
      </c>
      <c r="BG22" s="12">
        <f t="shared" si="19"/>
        <v>0</v>
      </c>
      <c r="BH22" s="12"/>
      <c r="BI22" s="126">
        <f t="shared" si="20"/>
        <v>0</v>
      </c>
      <c r="BJ22" s="126">
        <f t="shared" si="21"/>
        <v>0</v>
      </c>
      <c r="BK22" s="12"/>
      <c r="BL22" s="12" t="e">
        <f>IF(#REF!="sloper",IF(SUM(J22:S22)&gt;0,SUM(J22:S22),0),0)*G22</f>
        <v>#REF!</v>
      </c>
      <c r="BM22" s="12" t="e">
        <f>IF(#REF!="footholds",IF(SUM(J22:S22)&gt;0,SUM(J22:S22),0),0)*G22</f>
        <v>#REF!</v>
      </c>
      <c r="BN22" s="12" t="e">
        <f>IF(#REF!="micros",IF(SUM(J22:S22)&gt;0,SUM(J22:S22),0),0)*G22</f>
        <v>#REF!</v>
      </c>
      <c r="BO22" s="12" t="e">
        <f>IF(#REF!="jug",IF(SUM(J22:S22)&gt;0,SUM(J22:S22),0),0)*G22</f>
        <v>#REF!</v>
      </c>
      <c r="BP22" s="12" t="e">
        <f>IF(#REF!="ledge",IF(SUM(J22:S22)&gt;0,SUM(J22:S22),0),0)*G22</f>
        <v>#REF!</v>
      </c>
      <c r="BQ22" s="12" t="e">
        <f>IF(#REF!="edge",IF(SUM(J22:S22)&gt;0,SUM(J22:S22),0),0)*G22</f>
        <v>#REF!</v>
      </c>
      <c r="BR22" s="12" t="e">
        <f>IF(#REF!="crimp",IF(SUM(J22:S22)&gt;0,SUM(J22:S22),0),0)*G22</f>
        <v>#REF!</v>
      </c>
      <c r="BS22" s="12" t="e">
        <f>IF(#REF!="incut",IF(SUM(J22:S22)&gt;0,SUM(J22:S22),0),0)*G22</f>
        <v>#REF!</v>
      </c>
      <c r="BT22" s="12" t="e">
        <f>IF(#REF!="dish",IF(SUM(J22:S22)&gt;0,SUM(J22:S22),0),0)*G22</f>
        <v>#REF!</v>
      </c>
      <c r="BU22" s="12" t="e">
        <f>IF(#REF!="pinch",IF(SUM(J22:S22)&gt;0,SUM(J22:S22),0),0)*G22</f>
        <v>#REF!</v>
      </c>
      <c r="BV22" s="12" t="e">
        <f>IF(#REF!="pocket",IF(SUM(J22:S22)&gt;0,SUM(J22:S22),0),0)*G22</f>
        <v>#REF!</v>
      </c>
      <c r="BW22" s="12" t="e">
        <f>IF(#REF!="insert",IF(SUM(J22:S22)&gt;0,SUM(J22:S22),0),0)*G22</f>
        <v>#REF!</v>
      </c>
      <c r="BX22" s="12" t="e">
        <f>IF(#REF!="feature",IF(SUM(J22:S22)&gt;0,SUM(J22:S22),0),0)*G22</f>
        <v>#REF!</v>
      </c>
      <c r="BY22" s="12" t="e">
        <f>IF(#REF!="scoop",IF(SUM(J22:S22)&gt;0,SUM(J22:S22),0),0)*G22</f>
        <v>#REF!</v>
      </c>
      <c r="BZ22" s="12" t="e">
        <f>IF(#REF!="positive",IF(SUM(J22:S22)&gt;0,SUM(J22:S22),0),0)*G22</f>
        <v>#REF!</v>
      </c>
      <c r="CA22" s="12" t="e">
        <f>IF(#REF!="various",IF(SUM(J22:S22)&gt;0,SUM(J22:S22),0),0)*G22</f>
        <v>#REF!</v>
      </c>
      <c r="CB22" s="126"/>
    </row>
    <row r="23" spans="52:80">
      <c r="AZ23" s="12">
        <f t="shared" si="22"/>
        <v>0</v>
      </c>
      <c r="BA23" s="12">
        <f t="shared" si="23"/>
        <v>0</v>
      </c>
      <c r="BB23" s="12">
        <f t="shared" si="14"/>
        <v>0</v>
      </c>
      <c r="BC23" s="12">
        <f t="shared" si="15"/>
        <v>0</v>
      </c>
      <c r="BD23" s="12">
        <f t="shared" si="16"/>
        <v>0</v>
      </c>
      <c r="BE23" s="12">
        <f t="shared" si="17"/>
        <v>0</v>
      </c>
      <c r="BF23" s="12">
        <f t="shared" si="18"/>
        <v>0</v>
      </c>
      <c r="BG23" s="12">
        <f t="shared" si="19"/>
        <v>0</v>
      </c>
      <c r="BH23" s="12"/>
      <c r="BI23" s="126">
        <f t="shared" si="20"/>
        <v>0</v>
      </c>
      <c r="BJ23" s="126">
        <f t="shared" si="21"/>
        <v>0</v>
      </c>
      <c r="BK23" s="12"/>
      <c r="BL23" s="12" t="e">
        <f>IF(#REF!="sloper",IF(SUM(J23:S23)&gt;0,SUM(J23:S23),0),0)*G23</f>
        <v>#REF!</v>
      </c>
      <c r="BM23" s="12" t="e">
        <f>IF(#REF!="footholds",IF(SUM(J23:S23)&gt;0,SUM(J23:S23),0),0)*G23</f>
        <v>#REF!</v>
      </c>
      <c r="BN23" s="12" t="e">
        <f>IF(#REF!="micros",IF(SUM(J23:S23)&gt;0,SUM(J23:S23),0),0)*G23</f>
        <v>#REF!</v>
      </c>
      <c r="BO23" s="12" t="e">
        <f>IF(#REF!="jug",IF(SUM(J23:S23)&gt;0,SUM(J23:S23),0),0)*G23</f>
        <v>#REF!</v>
      </c>
      <c r="BP23" s="12" t="e">
        <f>IF(#REF!="ledge",IF(SUM(J23:S23)&gt;0,SUM(J23:S23),0),0)*G23</f>
        <v>#REF!</v>
      </c>
      <c r="BQ23" s="12" t="e">
        <f>IF(#REF!="edge",IF(SUM(J23:S23)&gt;0,SUM(J23:S23),0),0)*G23</f>
        <v>#REF!</v>
      </c>
      <c r="BR23" s="12" t="e">
        <f>IF(#REF!="crimp",IF(SUM(J23:S23)&gt;0,SUM(J23:S23),0),0)*G23</f>
        <v>#REF!</v>
      </c>
      <c r="BS23" s="12" t="e">
        <f>IF(#REF!="incut",IF(SUM(J23:S23)&gt;0,SUM(J23:S23),0),0)*G23</f>
        <v>#REF!</v>
      </c>
      <c r="BT23" s="12" t="e">
        <f>IF(#REF!="dish",IF(SUM(J23:S23)&gt;0,SUM(J23:S23),0),0)*G23</f>
        <v>#REF!</v>
      </c>
      <c r="BU23" s="12" t="e">
        <f>IF(#REF!="pinch",IF(SUM(J23:S23)&gt;0,SUM(J23:S23),0),0)*G23</f>
        <v>#REF!</v>
      </c>
      <c r="BV23" s="12" t="e">
        <f>IF(#REF!="pocket",IF(SUM(J23:S23)&gt;0,SUM(J23:S23),0),0)*G23</f>
        <v>#REF!</v>
      </c>
      <c r="BW23" s="12" t="e">
        <f>IF(#REF!="insert",IF(SUM(J23:S23)&gt;0,SUM(J23:S23),0),0)*G23</f>
        <v>#REF!</v>
      </c>
      <c r="BX23" s="12" t="e">
        <f>IF(#REF!="feature",IF(SUM(J23:S23)&gt;0,SUM(J23:S23),0),0)*G23</f>
        <v>#REF!</v>
      </c>
      <c r="BY23" s="12" t="e">
        <f>IF(#REF!="scoop",IF(SUM(J23:S23)&gt;0,SUM(J23:S23),0),0)*G23</f>
        <v>#REF!</v>
      </c>
      <c r="BZ23" s="12" t="e">
        <f>IF(#REF!="positive",IF(SUM(J23:S23)&gt;0,SUM(J23:S23),0),0)*G23</f>
        <v>#REF!</v>
      </c>
      <c r="CA23" s="12" t="e">
        <f>IF(#REF!="various",IF(SUM(J23:S23)&gt;0,SUM(J23:S23),0),0)*G23</f>
        <v>#REF!</v>
      </c>
      <c r="CB23" s="12"/>
    </row>
    <row r="24" spans="52:80">
      <c r="AZ24" s="12">
        <f t="shared" si="22"/>
        <v>0</v>
      </c>
      <c r="BA24" s="12">
        <f t="shared" si="23"/>
        <v>0</v>
      </c>
      <c r="BB24" s="12">
        <f t="shared" si="14"/>
        <v>0</v>
      </c>
      <c r="BC24" s="12">
        <f t="shared" si="15"/>
        <v>0</v>
      </c>
      <c r="BD24" s="12">
        <f t="shared" si="16"/>
        <v>0</v>
      </c>
      <c r="BE24" s="12">
        <f t="shared" si="17"/>
        <v>0</v>
      </c>
      <c r="BF24" s="12">
        <f t="shared" si="18"/>
        <v>0</v>
      </c>
      <c r="BG24" s="12">
        <f t="shared" si="19"/>
        <v>0</v>
      </c>
      <c r="BH24" s="12"/>
      <c r="BI24" s="126">
        <f t="shared" si="20"/>
        <v>0</v>
      </c>
      <c r="BJ24" s="126">
        <f t="shared" si="21"/>
        <v>0</v>
      </c>
      <c r="BK24" s="12"/>
      <c r="BL24" s="12" t="e">
        <f>IF(#REF!="sloper",IF(SUM(J24:S24)&gt;0,SUM(J24:S24),0),0)*G24</f>
        <v>#REF!</v>
      </c>
      <c r="BM24" s="12" t="e">
        <f>IF(#REF!="footholds",IF(SUM(J24:S24)&gt;0,SUM(J24:S24),0),0)*G24</f>
        <v>#REF!</v>
      </c>
      <c r="BN24" s="12" t="e">
        <f>IF(#REF!="micros",IF(SUM(J24:S24)&gt;0,SUM(J24:S24),0),0)*G24</f>
        <v>#REF!</v>
      </c>
      <c r="BO24" s="12" t="e">
        <f>IF(#REF!="jug",IF(SUM(J24:S24)&gt;0,SUM(J24:S24),0),0)*G24</f>
        <v>#REF!</v>
      </c>
      <c r="BP24" s="12" t="e">
        <f>IF(#REF!="ledge",IF(SUM(J24:S24)&gt;0,SUM(J24:S24),0),0)*G24</f>
        <v>#REF!</v>
      </c>
      <c r="BQ24" s="12" t="e">
        <f>IF(#REF!="edge",IF(SUM(J24:S24)&gt;0,SUM(J24:S24),0),0)*G24</f>
        <v>#REF!</v>
      </c>
      <c r="BR24" s="12" t="e">
        <f>IF(#REF!="crimp",IF(SUM(J24:S24)&gt;0,SUM(J24:S24),0),0)*G24</f>
        <v>#REF!</v>
      </c>
      <c r="BS24" s="12" t="e">
        <f>IF(#REF!="incut",IF(SUM(J24:S24)&gt;0,SUM(J24:S24),0),0)*G24</f>
        <v>#REF!</v>
      </c>
      <c r="BT24" s="12" t="e">
        <f>IF(#REF!="dish",IF(SUM(J24:S24)&gt;0,SUM(J24:S24),0),0)*G24</f>
        <v>#REF!</v>
      </c>
      <c r="BU24" s="12" t="e">
        <f>IF(#REF!="pinch",IF(SUM(J24:S24)&gt;0,SUM(J24:S24),0),0)*G24</f>
        <v>#REF!</v>
      </c>
      <c r="BV24" s="12" t="e">
        <f>IF(#REF!="pocket",IF(SUM(J24:S24)&gt;0,SUM(J24:S24),0),0)*G24</f>
        <v>#REF!</v>
      </c>
      <c r="BW24" s="12" t="e">
        <f>IF(#REF!="insert",IF(SUM(J24:S24)&gt;0,SUM(J24:S24),0),0)*G24</f>
        <v>#REF!</v>
      </c>
      <c r="BX24" s="12" t="e">
        <f>IF(#REF!="feature",IF(SUM(J24:S24)&gt;0,SUM(J24:S24),0),0)*G24</f>
        <v>#REF!</v>
      </c>
      <c r="BY24" s="12" t="e">
        <f>IF(#REF!="scoop",IF(SUM(J24:S24)&gt;0,SUM(J24:S24),0),0)*G24</f>
        <v>#REF!</v>
      </c>
      <c r="BZ24" s="12" t="e">
        <f>IF(#REF!="positive",IF(SUM(J24:S24)&gt;0,SUM(J24:S24),0),0)*G24</f>
        <v>#REF!</v>
      </c>
      <c r="CA24" s="12" t="e">
        <f>IF(#REF!="various",IF(SUM(J24:S24)&gt;0,SUM(J24:S24),0),0)*G24</f>
        <v>#REF!</v>
      </c>
      <c r="CB24" s="12"/>
    </row>
    <row r="25" spans="52:80">
      <c r="AZ25" s="12">
        <f t="shared" si="22"/>
        <v>0</v>
      </c>
      <c r="BA25" s="12">
        <f t="shared" si="23"/>
        <v>0</v>
      </c>
      <c r="BB25" s="12">
        <f t="shared" si="14"/>
        <v>0</v>
      </c>
      <c r="BC25" s="12">
        <f t="shared" si="15"/>
        <v>0</v>
      </c>
      <c r="BD25" s="12">
        <f t="shared" si="16"/>
        <v>0</v>
      </c>
      <c r="BE25" s="12">
        <f t="shared" si="17"/>
        <v>0</v>
      </c>
      <c r="BF25" s="12">
        <f t="shared" si="18"/>
        <v>0</v>
      </c>
      <c r="BG25" s="12">
        <f t="shared" si="19"/>
        <v>0</v>
      </c>
      <c r="BH25" s="12"/>
      <c r="BI25" s="126">
        <f t="shared" si="20"/>
        <v>0</v>
      </c>
      <c r="BJ25" s="126">
        <f t="shared" si="21"/>
        <v>0</v>
      </c>
      <c r="BK25" s="12"/>
      <c r="BL25" s="12" t="e">
        <f>IF(#REF!="sloper",IF(SUM(J25:S25)&gt;0,SUM(J25:S25),0),0)*G25</f>
        <v>#REF!</v>
      </c>
      <c r="BM25" s="12" t="e">
        <f>IF(#REF!="footholds",IF(SUM(J25:S25)&gt;0,SUM(J25:S25),0),0)*G25</f>
        <v>#REF!</v>
      </c>
      <c r="BN25" s="12" t="e">
        <f>IF(#REF!="micros",IF(SUM(J25:S25)&gt;0,SUM(J25:S25),0),0)*G25</f>
        <v>#REF!</v>
      </c>
      <c r="BO25" s="12" t="e">
        <f>IF(#REF!="jug",IF(SUM(J25:S25)&gt;0,SUM(J25:S25),0),0)*G25</f>
        <v>#REF!</v>
      </c>
      <c r="BP25" s="12" t="e">
        <f>IF(#REF!="ledge",IF(SUM(J25:S25)&gt;0,SUM(J25:S25),0),0)*G25</f>
        <v>#REF!</v>
      </c>
      <c r="BQ25" s="12" t="e">
        <f>IF(#REF!="edge",IF(SUM(J25:S25)&gt;0,SUM(J25:S25),0),0)*G25</f>
        <v>#REF!</v>
      </c>
      <c r="BR25" s="12" t="e">
        <f>IF(#REF!="crimp",IF(SUM(J25:S25)&gt;0,SUM(J25:S25),0),0)*G25</f>
        <v>#REF!</v>
      </c>
      <c r="BS25" s="12" t="e">
        <f>IF(#REF!="incut",IF(SUM(J25:S25)&gt;0,SUM(J25:S25),0),0)*G25</f>
        <v>#REF!</v>
      </c>
      <c r="BT25" s="12" t="e">
        <f>IF(#REF!="dish",IF(SUM(J25:S25)&gt;0,SUM(J25:S25),0),0)*G25</f>
        <v>#REF!</v>
      </c>
      <c r="BU25" s="12" t="e">
        <f>IF(#REF!="pinch",IF(SUM(J25:S25)&gt;0,SUM(J25:S25),0),0)*G25</f>
        <v>#REF!</v>
      </c>
      <c r="BV25" s="12" t="e">
        <f>IF(#REF!="pocket",IF(SUM(J25:S25)&gt;0,SUM(J25:S25),0),0)*G25</f>
        <v>#REF!</v>
      </c>
      <c r="BW25" s="12" t="e">
        <f>IF(#REF!="insert",IF(SUM(J25:S25)&gt;0,SUM(J25:S25),0),0)*G25</f>
        <v>#REF!</v>
      </c>
      <c r="BX25" s="12" t="e">
        <f>IF(#REF!="feature",IF(SUM(J25:S25)&gt;0,SUM(J25:S25),0),0)*G25</f>
        <v>#REF!</v>
      </c>
      <c r="BY25" s="12" t="e">
        <f>IF(#REF!="scoop",IF(SUM(J25:S25)&gt;0,SUM(J25:S25),0),0)*G25</f>
        <v>#REF!</v>
      </c>
      <c r="BZ25" s="12" t="e">
        <f>IF(#REF!="positive",IF(SUM(J25:S25)&gt;0,SUM(J25:S25),0),0)*G25</f>
        <v>#REF!</v>
      </c>
      <c r="CA25" s="12" t="e">
        <f>IF(#REF!="various",IF(SUM(J25:S25)&gt;0,SUM(J25:S25),0),0)*G25</f>
        <v>#REF!</v>
      </c>
      <c r="CB25" s="12"/>
    </row>
    <row r="26" spans="52:80">
      <c r="AZ26" s="12">
        <f t="shared" si="22"/>
        <v>0</v>
      </c>
      <c r="BA26" s="12">
        <f t="shared" si="23"/>
        <v>0</v>
      </c>
      <c r="BB26" s="12">
        <f t="shared" si="14"/>
        <v>0</v>
      </c>
      <c r="BC26" s="12">
        <f t="shared" si="15"/>
        <v>0</v>
      </c>
      <c r="BD26" s="12">
        <f t="shared" si="16"/>
        <v>0</v>
      </c>
      <c r="BE26" s="12">
        <f t="shared" si="17"/>
        <v>0</v>
      </c>
      <c r="BF26" s="12">
        <f t="shared" si="18"/>
        <v>0</v>
      </c>
      <c r="BG26" s="12">
        <f t="shared" si="19"/>
        <v>0</v>
      </c>
      <c r="BH26" s="12"/>
      <c r="BI26" s="126">
        <f t="shared" si="20"/>
        <v>0</v>
      </c>
      <c r="BJ26" s="126">
        <f t="shared" si="21"/>
        <v>0</v>
      </c>
      <c r="BK26" s="12"/>
      <c r="BL26" s="12" t="e">
        <f>IF(#REF!="sloper",IF(SUM(J26:S26)&gt;0,SUM(J26:S26),0),0)*G26</f>
        <v>#REF!</v>
      </c>
      <c r="BM26" s="12" t="e">
        <f>IF(#REF!="footholds",IF(SUM(J26:S26)&gt;0,SUM(J26:S26),0),0)*G26</f>
        <v>#REF!</v>
      </c>
      <c r="BN26" s="12" t="e">
        <f>IF(#REF!="micros",IF(SUM(J26:S26)&gt;0,SUM(J26:S26),0),0)*G26</f>
        <v>#REF!</v>
      </c>
      <c r="BO26" s="12" t="e">
        <f>IF(#REF!="jug",IF(SUM(J26:S26)&gt;0,SUM(J26:S26),0),0)*G26</f>
        <v>#REF!</v>
      </c>
      <c r="BP26" s="12" t="e">
        <f>IF(#REF!="ledge",IF(SUM(J26:S26)&gt;0,SUM(J26:S26),0),0)*G26</f>
        <v>#REF!</v>
      </c>
      <c r="BQ26" s="12" t="e">
        <f>IF(#REF!="edge",IF(SUM(J26:S26)&gt;0,SUM(J26:S26),0),0)*G26</f>
        <v>#REF!</v>
      </c>
      <c r="BR26" s="12" t="e">
        <f>IF(#REF!="crimp",IF(SUM(J26:S26)&gt;0,SUM(J26:S26),0),0)*G26</f>
        <v>#REF!</v>
      </c>
      <c r="BS26" s="12" t="e">
        <f>IF(#REF!="incut",IF(SUM(J26:S26)&gt;0,SUM(J26:S26),0),0)*G26</f>
        <v>#REF!</v>
      </c>
      <c r="BT26" s="12" t="e">
        <f>IF(#REF!="dish",IF(SUM(J26:S26)&gt;0,SUM(J26:S26),0),0)*G26</f>
        <v>#REF!</v>
      </c>
      <c r="BU26" s="12" t="e">
        <f>IF(#REF!="pinch",IF(SUM(J26:S26)&gt;0,SUM(J26:S26),0),0)*G26</f>
        <v>#REF!</v>
      </c>
      <c r="BV26" s="12" t="e">
        <f>IF(#REF!="pocket",IF(SUM(J26:S26)&gt;0,SUM(J26:S26),0),0)*G26</f>
        <v>#REF!</v>
      </c>
      <c r="BW26" s="12" t="e">
        <f>IF(#REF!="insert",IF(SUM(J26:S26)&gt;0,SUM(J26:S26),0),0)*G26</f>
        <v>#REF!</v>
      </c>
      <c r="BX26" s="12" t="e">
        <f>IF(#REF!="feature",IF(SUM(J26:S26)&gt;0,SUM(J26:S26),0),0)*G26</f>
        <v>#REF!</v>
      </c>
      <c r="BY26" s="12" t="e">
        <f>IF(#REF!="scoop",IF(SUM(J26:S26)&gt;0,SUM(J26:S26),0),0)*G26</f>
        <v>#REF!</v>
      </c>
      <c r="BZ26" s="12" t="e">
        <f>IF(#REF!="positive",IF(SUM(J26:S26)&gt;0,SUM(J26:S26),0),0)*G26</f>
        <v>#REF!</v>
      </c>
      <c r="CA26" s="12" t="e">
        <f>IF(#REF!="various",IF(SUM(J26:S26)&gt;0,SUM(J26:S26),0),0)*G26</f>
        <v>#REF!</v>
      </c>
      <c r="CB26" s="12"/>
    </row>
    <row r="27" spans="52:80">
      <c r="AZ27" s="12">
        <f t="shared" si="22"/>
        <v>0</v>
      </c>
      <c r="BA27" s="12">
        <f t="shared" si="23"/>
        <v>0</v>
      </c>
      <c r="BB27" s="12">
        <f t="shared" si="14"/>
        <v>0</v>
      </c>
      <c r="BC27" s="12">
        <f t="shared" si="15"/>
        <v>0</v>
      </c>
      <c r="BD27" s="12">
        <f t="shared" si="16"/>
        <v>0</v>
      </c>
      <c r="BE27" s="12">
        <f t="shared" si="17"/>
        <v>0</v>
      </c>
      <c r="BF27" s="12">
        <f t="shared" si="18"/>
        <v>0</v>
      </c>
      <c r="BG27" s="12">
        <f t="shared" si="19"/>
        <v>0</v>
      </c>
      <c r="BH27" s="12"/>
      <c r="BI27" s="126">
        <f t="shared" si="20"/>
        <v>0</v>
      </c>
      <c r="BJ27" s="126">
        <f t="shared" si="21"/>
        <v>0</v>
      </c>
      <c r="BK27" s="12"/>
      <c r="BL27" s="12" t="e">
        <f>IF(#REF!="sloper",IF(SUM(J27:S27)&gt;0,SUM(J27:S27),0),0)*G27</f>
        <v>#REF!</v>
      </c>
      <c r="BM27" s="12" t="e">
        <f>IF(#REF!="footholds",IF(SUM(J27:S27)&gt;0,SUM(J27:S27),0),0)*G27</f>
        <v>#REF!</v>
      </c>
      <c r="BN27" s="12" t="e">
        <f>IF(#REF!="micros",IF(SUM(J27:S27)&gt;0,SUM(J27:S27),0),0)*G27</f>
        <v>#REF!</v>
      </c>
      <c r="BO27" s="12" t="e">
        <f>IF(#REF!="jug",IF(SUM(J27:S27)&gt;0,SUM(J27:S27),0),0)*G27</f>
        <v>#REF!</v>
      </c>
      <c r="BP27" s="12" t="e">
        <f>IF(#REF!="ledge",IF(SUM(J27:S27)&gt;0,SUM(J27:S27),0),0)*G27</f>
        <v>#REF!</v>
      </c>
      <c r="BQ27" s="12" t="e">
        <f>IF(#REF!="edge",IF(SUM(J27:S27)&gt;0,SUM(J27:S27),0),0)*G27</f>
        <v>#REF!</v>
      </c>
      <c r="BR27" s="12" t="e">
        <f>IF(#REF!="crimp",IF(SUM(J27:S27)&gt;0,SUM(J27:S27),0),0)*G27</f>
        <v>#REF!</v>
      </c>
      <c r="BS27" s="12" t="e">
        <f>IF(#REF!="incut",IF(SUM(J27:S27)&gt;0,SUM(J27:S27),0),0)*G27</f>
        <v>#REF!</v>
      </c>
      <c r="BT27" s="12" t="e">
        <f>IF(#REF!="dish",IF(SUM(J27:S27)&gt;0,SUM(J27:S27),0),0)*G27</f>
        <v>#REF!</v>
      </c>
      <c r="BU27" s="12" t="e">
        <f>IF(#REF!="pinch",IF(SUM(J27:S27)&gt;0,SUM(J27:S27),0),0)*G27</f>
        <v>#REF!</v>
      </c>
      <c r="BV27" s="12" t="e">
        <f>IF(#REF!="pocket",IF(SUM(J27:S27)&gt;0,SUM(J27:S27),0),0)*G27</f>
        <v>#REF!</v>
      </c>
      <c r="BW27" s="12" t="e">
        <f>IF(#REF!="insert",IF(SUM(J27:S27)&gt;0,SUM(J27:S27),0),0)*G27</f>
        <v>#REF!</v>
      </c>
      <c r="BX27" s="12" t="e">
        <f>IF(#REF!="feature",IF(SUM(J27:S27)&gt;0,SUM(J27:S27),0),0)*G27</f>
        <v>#REF!</v>
      </c>
      <c r="BY27" s="12" t="e">
        <f>IF(#REF!="scoop",IF(SUM(J27:S27)&gt;0,SUM(J27:S27),0),0)*G27</f>
        <v>#REF!</v>
      </c>
      <c r="BZ27" s="12" t="e">
        <f>IF(#REF!="positive",IF(SUM(J27:S27)&gt;0,SUM(J27:S27),0),0)*G27</f>
        <v>#REF!</v>
      </c>
      <c r="CA27" s="12" t="e">
        <f>IF(#REF!="various",IF(SUM(J27:S27)&gt;0,SUM(J27:S27),0),0)*G27</f>
        <v>#REF!</v>
      </c>
      <c r="CB27" s="12"/>
    </row>
    <row r="28" spans="52:80">
      <c r="AZ28" s="12">
        <f t="shared" si="22"/>
        <v>0</v>
      </c>
      <c r="BA28" s="12">
        <f t="shared" si="23"/>
        <v>0</v>
      </c>
      <c r="BB28" s="12">
        <f t="shared" si="14"/>
        <v>0</v>
      </c>
      <c r="BC28" s="12">
        <f t="shared" si="15"/>
        <v>0</v>
      </c>
      <c r="BD28" s="12">
        <f t="shared" si="16"/>
        <v>0</v>
      </c>
      <c r="BE28" s="12">
        <f t="shared" si="17"/>
        <v>0</v>
      </c>
      <c r="BF28" s="12">
        <f t="shared" si="18"/>
        <v>0</v>
      </c>
      <c r="BG28" s="12">
        <f t="shared" si="19"/>
        <v>0</v>
      </c>
      <c r="BH28" s="126"/>
      <c r="BI28" s="126">
        <f t="shared" si="20"/>
        <v>0</v>
      </c>
      <c r="BJ28" s="126">
        <f t="shared" si="21"/>
        <v>0</v>
      </c>
      <c r="BK28" s="126"/>
      <c r="BL28" s="12" t="e">
        <f>IF(#REF!="sloper",IF(SUM(J28:S28)&gt;0,SUM(J28:S28),0),0)*G28</f>
        <v>#REF!</v>
      </c>
      <c r="BM28" s="12" t="e">
        <f>IF(#REF!="footholds",IF(SUM(J28:S28)&gt;0,SUM(J28:S28),0),0)*G28</f>
        <v>#REF!</v>
      </c>
      <c r="BN28" s="12" t="e">
        <f>IF(#REF!="micros",IF(SUM(J28:S28)&gt;0,SUM(J28:S28),0),0)*G28</f>
        <v>#REF!</v>
      </c>
      <c r="BO28" s="12" t="e">
        <f>IF(#REF!="jug",IF(SUM(J28:S28)&gt;0,SUM(J28:S28),0),0)*G28</f>
        <v>#REF!</v>
      </c>
      <c r="BP28" s="12" t="e">
        <f>IF(#REF!="ledge",IF(SUM(J28:S28)&gt;0,SUM(J28:S28),0),0)*G28</f>
        <v>#REF!</v>
      </c>
      <c r="BQ28" s="12" t="e">
        <f>IF(#REF!="edge",IF(SUM(J28:S28)&gt;0,SUM(J28:S28),0),0)*G28</f>
        <v>#REF!</v>
      </c>
      <c r="BR28" s="12" t="e">
        <f>IF(#REF!="crimp",IF(SUM(J28:S28)&gt;0,SUM(J28:S28),0),0)*G28</f>
        <v>#REF!</v>
      </c>
      <c r="BS28" s="12" t="e">
        <f>IF(#REF!="incut",IF(SUM(J28:S28)&gt;0,SUM(J28:S28),0),0)*G28</f>
        <v>#REF!</v>
      </c>
      <c r="BT28" s="12" t="e">
        <f>IF(#REF!="dish",IF(SUM(J28:S28)&gt;0,SUM(J28:S28),0),0)*G28</f>
        <v>#REF!</v>
      </c>
      <c r="BU28" s="12" t="e">
        <f>IF(#REF!="pinch",IF(SUM(J28:S28)&gt;0,SUM(J28:S28),0),0)*G28</f>
        <v>#REF!</v>
      </c>
      <c r="BV28" s="12" t="e">
        <f>IF(#REF!="pocket",IF(SUM(J28:S28)&gt;0,SUM(J28:S28),0),0)*G28</f>
        <v>#REF!</v>
      </c>
      <c r="BW28" s="12" t="e">
        <f>IF(#REF!="insert",IF(SUM(J28:S28)&gt;0,SUM(J28:S28),0),0)*G28</f>
        <v>#REF!</v>
      </c>
      <c r="BX28" s="12" t="e">
        <f>IF(#REF!="feature",IF(SUM(J28:S28)&gt;0,SUM(J28:S28),0),0)*G28</f>
        <v>#REF!</v>
      </c>
      <c r="BY28" s="12" t="e">
        <f>IF(#REF!="scoop",IF(SUM(J28:S28)&gt;0,SUM(J28:S28),0),0)*G28</f>
        <v>#REF!</v>
      </c>
      <c r="BZ28" s="12" t="e">
        <f>IF(#REF!="positive",IF(SUM(J28:S28)&gt;0,SUM(J28:S28),0),0)*G28</f>
        <v>#REF!</v>
      </c>
      <c r="CA28" s="12" t="e">
        <f>IF(#REF!="various",IF(SUM(J28:S28)&gt;0,SUM(J28:S28),0),0)*G28</f>
        <v>#REF!</v>
      </c>
      <c r="CB28" s="126"/>
    </row>
    <row r="29" spans="52:80">
      <c r="AZ29" s="12">
        <f t="shared" si="22"/>
        <v>0</v>
      </c>
      <c r="BA29" s="12">
        <f t="shared" si="23"/>
        <v>0</v>
      </c>
      <c r="BB29" s="12">
        <f t="shared" si="14"/>
        <v>0</v>
      </c>
      <c r="BC29" s="12">
        <f t="shared" si="15"/>
        <v>0</v>
      </c>
      <c r="BD29" s="12">
        <f t="shared" si="16"/>
        <v>0</v>
      </c>
      <c r="BE29" s="12">
        <f t="shared" si="17"/>
        <v>0</v>
      </c>
      <c r="BF29" s="12">
        <f t="shared" si="18"/>
        <v>0</v>
      </c>
      <c r="BG29" s="12">
        <f t="shared" si="19"/>
        <v>0</v>
      </c>
      <c r="BH29" s="126"/>
      <c r="BI29" s="126">
        <f t="shared" si="20"/>
        <v>0</v>
      </c>
      <c r="BJ29" s="126">
        <f t="shared" si="21"/>
        <v>0</v>
      </c>
      <c r="BK29" s="126"/>
      <c r="BL29" s="12" t="e">
        <f>IF(#REF!="sloper",IF(SUM(J29:S29)&gt;0,SUM(J29:S29),0),0)*G29</f>
        <v>#REF!</v>
      </c>
      <c r="BM29" s="12" t="e">
        <f>IF(#REF!="footholds",IF(SUM(J29:S29)&gt;0,SUM(J29:S29),0),0)*G29</f>
        <v>#REF!</v>
      </c>
      <c r="BN29" s="12" t="e">
        <f>IF(#REF!="micros",IF(SUM(J29:S29)&gt;0,SUM(J29:S29),0),0)*G29</f>
        <v>#REF!</v>
      </c>
      <c r="BO29" s="12" t="e">
        <f>IF(#REF!="jug",IF(SUM(J29:S29)&gt;0,SUM(J29:S29),0),0)*G29</f>
        <v>#REF!</v>
      </c>
      <c r="BP29" s="12" t="e">
        <f>IF(#REF!="ledge",IF(SUM(J29:S29)&gt;0,SUM(J29:S29),0),0)*G29</f>
        <v>#REF!</v>
      </c>
      <c r="BQ29" s="12" t="e">
        <f>IF(#REF!="edge",IF(SUM(J29:S29)&gt;0,SUM(J29:S29),0),0)*G29</f>
        <v>#REF!</v>
      </c>
      <c r="BR29" s="12" t="e">
        <f>IF(#REF!="crimp",IF(SUM(J29:S29)&gt;0,SUM(J29:S29),0),0)*G29</f>
        <v>#REF!</v>
      </c>
      <c r="BS29" s="12" t="e">
        <f>IF(#REF!="incut",IF(SUM(J29:S29)&gt;0,SUM(J29:S29),0),0)*G29</f>
        <v>#REF!</v>
      </c>
      <c r="BT29" s="12" t="e">
        <f>IF(#REF!="dish",IF(SUM(J29:S29)&gt;0,SUM(J29:S29),0),0)*G29</f>
        <v>#REF!</v>
      </c>
      <c r="BU29" s="12" t="e">
        <f>IF(#REF!="pinch",IF(SUM(J29:S29)&gt;0,SUM(J29:S29),0),0)*G29</f>
        <v>#REF!</v>
      </c>
      <c r="BV29" s="12" t="e">
        <f>IF(#REF!="pocket",IF(SUM(J29:S29)&gt;0,SUM(J29:S29),0),0)*G29</f>
        <v>#REF!</v>
      </c>
      <c r="BW29" s="12" t="e">
        <f>IF(#REF!="insert",IF(SUM(J29:S29)&gt;0,SUM(J29:S29),0),0)*G29</f>
        <v>#REF!</v>
      </c>
      <c r="BX29" s="12" t="e">
        <f>IF(#REF!="feature",IF(SUM(J29:S29)&gt;0,SUM(J29:S29),0),0)*G29</f>
        <v>#REF!</v>
      </c>
      <c r="BY29" s="12" t="e">
        <f>IF(#REF!="scoop",IF(SUM(J29:S29)&gt;0,SUM(J29:S29),0),0)*G29</f>
        <v>#REF!</v>
      </c>
      <c r="BZ29" s="12" t="e">
        <f>IF(#REF!="positive",IF(SUM(J29:S29)&gt;0,SUM(J29:S29),0),0)*G29</f>
        <v>#REF!</v>
      </c>
      <c r="CA29" s="12" t="e">
        <f>IF(#REF!="various",IF(SUM(J29:S29)&gt;0,SUM(J29:S29),0),0)*G29</f>
        <v>#REF!</v>
      </c>
      <c r="CB29" s="126"/>
    </row>
    <row r="30" spans="52:80">
      <c r="AZ30" s="12">
        <f t="shared" si="22"/>
        <v>0</v>
      </c>
      <c r="BA30" s="12">
        <f t="shared" si="23"/>
        <v>0</v>
      </c>
      <c r="BB30" s="12">
        <f t="shared" si="14"/>
        <v>0</v>
      </c>
      <c r="BC30" s="12">
        <f t="shared" si="15"/>
        <v>0</v>
      </c>
      <c r="BD30" s="12">
        <f t="shared" si="16"/>
        <v>0</v>
      </c>
      <c r="BE30" s="12">
        <f t="shared" si="17"/>
        <v>0</v>
      </c>
      <c r="BF30" s="12">
        <f t="shared" si="18"/>
        <v>0</v>
      </c>
      <c r="BG30" s="12">
        <f t="shared" si="19"/>
        <v>0</v>
      </c>
      <c r="BH30" s="126"/>
      <c r="BI30" s="126">
        <f t="shared" si="20"/>
        <v>0</v>
      </c>
      <c r="BJ30" s="126">
        <f t="shared" si="21"/>
        <v>0</v>
      </c>
      <c r="BK30" s="126"/>
      <c r="BL30" s="12" t="e">
        <f>IF(#REF!="sloper",IF(SUM(J30:S30)&gt;0,SUM(J30:S30),0),0)*G30</f>
        <v>#REF!</v>
      </c>
      <c r="BM30" s="12" t="e">
        <f>IF(#REF!="footholds",IF(SUM(J30:S30)&gt;0,SUM(J30:S30),0),0)*G30</f>
        <v>#REF!</v>
      </c>
      <c r="BN30" s="12" t="e">
        <f>IF(#REF!="micros",IF(SUM(J30:S30)&gt;0,SUM(J30:S30),0),0)*G30</f>
        <v>#REF!</v>
      </c>
      <c r="BO30" s="12" t="e">
        <f>IF(#REF!="jug",IF(SUM(J30:S30)&gt;0,SUM(J30:S30),0),0)*G30</f>
        <v>#REF!</v>
      </c>
      <c r="BP30" s="12" t="e">
        <f>IF(#REF!="ledge",IF(SUM(J30:S30)&gt;0,SUM(J30:S30),0),0)*G30</f>
        <v>#REF!</v>
      </c>
      <c r="BQ30" s="12" t="e">
        <f>IF(#REF!="edge",IF(SUM(J30:S30)&gt;0,SUM(J30:S30),0),0)*G30</f>
        <v>#REF!</v>
      </c>
      <c r="BR30" s="12" t="e">
        <f>IF(#REF!="crimp",IF(SUM(J30:S30)&gt;0,SUM(J30:S30),0),0)*G30</f>
        <v>#REF!</v>
      </c>
      <c r="BS30" s="12" t="e">
        <f>IF(#REF!="incut",IF(SUM(J30:S30)&gt;0,SUM(J30:S30),0),0)*G30</f>
        <v>#REF!</v>
      </c>
      <c r="BT30" s="12" t="e">
        <f>IF(#REF!="dish",IF(SUM(J30:S30)&gt;0,SUM(J30:S30),0),0)*G30</f>
        <v>#REF!</v>
      </c>
      <c r="BU30" s="12" t="e">
        <f>IF(#REF!="pinch",IF(SUM(J30:S30)&gt;0,SUM(J30:S30),0),0)*G30</f>
        <v>#REF!</v>
      </c>
      <c r="BV30" s="12" t="e">
        <f>IF(#REF!="pocket",IF(SUM(J30:S30)&gt;0,SUM(J30:S30),0),0)*G30</f>
        <v>#REF!</v>
      </c>
      <c r="BW30" s="12" t="e">
        <f>IF(#REF!="insert",IF(SUM(J30:S30)&gt;0,SUM(J30:S30),0),0)*G30</f>
        <v>#REF!</v>
      </c>
      <c r="BX30" s="12" t="e">
        <f>IF(#REF!="feature",IF(SUM(J30:S30)&gt;0,SUM(J30:S30),0),0)*G30</f>
        <v>#REF!</v>
      </c>
      <c r="BY30" s="12" t="e">
        <f>IF(#REF!="scoop",IF(SUM(J30:S30)&gt;0,SUM(J30:S30),0),0)*G30</f>
        <v>#REF!</v>
      </c>
      <c r="BZ30" s="12" t="e">
        <f>IF(#REF!="positive",IF(SUM(J30:S30)&gt;0,SUM(J30:S30),0),0)*G30</f>
        <v>#REF!</v>
      </c>
      <c r="CA30" s="12" t="e">
        <f>IF(#REF!="various",IF(SUM(J30:S30)&gt;0,SUM(J30:S30),0),0)*G30</f>
        <v>#REF!</v>
      </c>
      <c r="CB30" s="126"/>
    </row>
    <row r="31" spans="52:80">
      <c r="AZ31" s="12">
        <f t="shared" si="22"/>
        <v>0</v>
      </c>
      <c r="BA31" s="12">
        <f t="shared" si="23"/>
        <v>0</v>
      </c>
      <c r="BB31" s="12">
        <f t="shared" si="14"/>
        <v>0</v>
      </c>
      <c r="BC31" s="12">
        <f t="shared" si="15"/>
        <v>0</v>
      </c>
      <c r="BD31" s="12">
        <f t="shared" si="16"/>
        <v>0</v>
      </c>
      <c r="BE31" s="12">
        <f t="shared" si="17"/>
        <v>0</v>
      </c>
      <c r="BF31" s="12">
        <f t="shared" si="18"/>
        <v>0</v>
      </c>
      <c r="BG31" s="12">
        <f t="shared" si="19"/>
        <v>0</v>
      </c>
      <c r="BH31" s="126"/>
      <c r="BI31" s="126">
        <f t="shared" si="20"/>
        <v>0</v>
      </c>
      <c r="BJ31" s="126">
        <f t="shared" si="21"/>
        <v>0</v>
      </c>
      <c r="BK31" s="126"/>
      <c r="BL31" s="12" t="e">
        <f>IF(#REF!="sloper",IF(SUM(J31:S31)&gt;0,SUM(J31:S31),0),0)*G31</f>
        <v>#REF!</v>
      </c>
      <c r="BM31" s="12" t="e">
        <f>IF(#REF!="footholds",IF(SUM(J31:S31)&gt;0,SUM(J31:S31),0),0)*G31</f>
        <v>#REF!</v>
      </c>
      <c r="BN31" s="12" t="e">
        <f>IF(#REF!="micros",IF(SUM(J31:S31)&gt;0,SUM(J31:S31),0),0)*G31</f>
        <v>#REF!</v>
      </c>
      <c r="BO31" s="12" t="e">
        <f>IF(#REF!="jug",IF(SUM(J31:S31)&gt;0,SUM(J31:S31),0),0)*G31</f>
        <v>#REF!</v>
      </c>
      <c r="BP31" s="12" t="e">
        <f>IF(#REF!="ledge",IF(SUM(J31:S31)&gt;0,SUM(J31:S31),0),0)*G31</f>
        <v>#REF!</v>
      </c>
      <c r="BQ31" s="12" t="e">
        <f>IF(#REF!="edge",IF(SUM(J31:S31)&gt;0,SUM(J31:S31),0),0)*G31</f>
        <v>#REF!</v>
      </c>
      <c r="BR31" s="12" t="e">
        <f>IF(#REF!="crimp",IF(SUM(J31:S31)&gt;0,SUM(J31:S31),0),0)*G31</f>
        <v>#REF!</v>
      </c>
      <c r="BS31" s="12" t="e">
        <f>IF(#REF!="incut",IF(SUM(J31:S31)&gt;0,SUM(J31:S31),0),0)*G31</f>
        <v>#REF!</v>
      </c>
      <c r="BT31" s="12" t="e">
        <f>IF(#REF!="dish",IF(SUM(J31:S31)&gt;0,SUM(J31:S31),0),0)*G31</f>
        <v>#REF!</v>
      </c>
      <c r="BU31" s="12" t="e">
        <f>IF(#REF!="pinch",IF(SUM(J31:S31)&gt;0,SUM(J31:S31),0),0)*G31</f>
        <v>#REF!</v>
      </c>
      <c r="BV31" s="12" t="e">
        <f>IF(#REF!="pocket",IF(SUM(J31:S31)&gt;0,SUM(J31:S31),0),0)*G31</f>
        <v>#REF!</v>
      </c>
      <c r="BW31" s="12" t="e">
        <f>IF(#REF!="insert",IF(SUM(J31:S31)&gt;0,SUM(J31:S31),0),0)*G31</f>
        <v>#REF!</v>
      </c>
      <c r="BX31" s="12" t="e">
        <f>IF(#REF!="feature",IF(SUM(J31:S31)&gt;0,SUM(J31:S31),0),0)*G31</f>
        <v>#REF!</v>
      </c>
      <c r="BY31" s="12" t="e">
        <f>IF(#REF!="scoop",IF(SUM(J31:S31)&gt;0,SUM(J31:S31),0),0)*G31</f>
        <v>#REF!</v>
      </c>
      <c r="BZ31" s="12" t="e">
        <f>IF(#REF!="positive",IF(SUM(J31:S31)&gt;0,SUM(J31:S31),0),0)*G31</f>
        <v>#REF!</v>
      </c>
      <c r="CA31" s="12" t="e">
        <f>IF(#REF!="various",IF(SUM(J31:S31)&gt;0,SUM(J31:S31),0),0)*G31</f>
        <v>#REF!</v>
      </c>
      <c r="CB31" s="126"/>
    </row>
    <row r="32" spans="52:80">
      <c r="AZ32" s="12">
        <f t="shared" si="22"/>
        <v>0</v>
      </c>
      <c r="BA32" s="12">
        <f t="shared" si="23"/>
        <v>0</v>
      </c>
      <c r="BB32" s="12">
        <f t="shared" si="14"/>
        <v>0</v>
      </c>
      <c r="BC32" s="12">
        <f t="shared" si="15"/>
        <v>0</v>
      </c>
      <c r="BD32" s="12">
        <f t="shared" si="16"/>
        <v>0</v>
      </c>
      <c r="BE32" s="12">
        <f t="shared" si="17"/>
        <v>0</v>
      </c>
      <c r="BF32" s="12">
        <f t="shared" si="18"/>
        <v>0</v>
      </c>
      <c r="BG32" s="12">
        <f t="shared" si="19"/>
        <v>0</v>
      </c>
      <c r="BH32" s="12"/>
      <c r="BI32" s="126">
        <f t="shared" si="20"/>
        <v>0</v>
      </c>
      <c r="BJ32" s="126">
        <f t="shared" si="21"/>
        <v>0</v>
      </c>
      <c r="BK32" s="12"/>
      <c r="BL32" s="12" t="e">
        <f>IF(#REF!="sloper",IF(SUM(J32:S32)&gt;0,SUM(J32:S32),0),0)*G32</f>
        <v>#REF!</v>
      </c>
      <c r="BM32" s="12" t="e">
        <f>IF(#REF!="footholds",IF(SUM(J32:S32)&gt;0,SUM(J32:S32),0),0)*G32</f>
        <v>#REF!</v>
      </c>
      <c r="BN32" s="12" t="e">
        <f>IF(#REF!="micros",IF(SUM(J32:S32)&gt;0,SUM(J32:S32),0),0)*G32</f>
        <v>#REF!</v>
      </c>
      <c r="BO32" s="12" t="e">
        <f>IF(#REF!="jug",IF(SUM(J32:S32)&gt;0,SUM(J32:S32),0),0)*G32</f>
        <v>#REF!</v>
      </c>
      <c r="BP32" s="12" t="e">
        <f>IF(#REF!="ledge",IF(SUM(J32:S32)&gt;0,SUM(J32:S32),0),0)*G32</f>
        <v>#REF!</v>
      </c>
      <c r="BQ32" s="12" t="e">
        <f>IF(#REF!="edge",IF(SUM(J32:S32)&gt;0,SUM(J32:S32),0),0)*G32</f>
        <v>#REF!</v>
      </c>
      <c r="BR32" s="12" t="e">
        <f>IF(#REF!="crimp",IF(SUM(J32:S32)&gt;0,SUM(J32:S32),0),0)*G32</f>
        <v>#REF!</v>
      </c>
      <c r="BS32" s="12" t="e">
        <f>IF(#REF!="incut",IF(SUM(J32:S32)&gt;0,SUM(J32:S32),0),0)*G32</f>
        <v>#REF!</v>
      </c>
      <c r="BT32" s="12" t="e">
        <f>IF(#REF!="dish",IF(SUM(J32:S32)&gt;0,SUM(J32:S32),0),0)*G32</f>
        <v>#REF!</v>
      </c>
      <c r="BU32" s="12" t="e">
        <f>IF(#REF!="pinch",IF(SUM(J32:S32)&gt;0,SUM(J32:S32),0),0)*G32</f>
        <v>#REF!</v>
      </c>
      <c r="BV32" s="12" t="e">
        <f>IF(#REF!="pocket",IF(SUM(J32:S32)&gt;0,SUM(J32:S32),0),0)*G32</f>
        <v>#REF!</v>
      </c>
      <c r="BW32" s="12" t="e">
        <f>IF(#REF!="insert",IF(SUM(J32:S32)&gt;0,SUM(J32:S32),0),0)*G32</f>
        <v>#REF!</v>
      </c>
      <c r="BX32" s="12" t="e">
        <f>IF(#REF!="feature",IF(SUM(J32:S32)&gt;0,SUM(J32:S32),0),0)*G32</f>
        <v>#REF!</v>
      </c>
      <c r="BY32" s="12" t="e">
        <f>IF(#REF!="scoop",IF(SUM(J32:S32)&gt;0,SUM(J32:S32),0),0)*G32</f>
        <v>#REF!</v>
      </c>
      <c r="BZ32" s="12" t="e">
        <f>IF(#REF!="positive",IF(SUM(J32:S32)&gt;0,SUM(J32:S32),0),0)*G32</f>
        <v>#REF!</v>
      </c>
      <c r="CA32" s="12" t="e">
        <f>IF(#REF!="various",IF(SUM(J32:S32)&gt;0,SUM(J32:S32),0),0)*G32</f>
        <v>#REF!</v>
      </c>
      <c r="CB32" s="12"/>
    </row>
    <row r="33" spans="52:80">
      <c r="AZ33" s="12">
        <f t="shared" si="22"/>
        <v>0</v>
      </c>
      <c r="BA33" s="12">
        <f t="shared" si="23"/>
        <v>0</v>
      </c>
      <c r="BB33" s="12">
        <f t="shared" si="14"/>
        <v>0</v>
      </c>
      <c r="BC33" s="12">
        <f t="shared" si="15"/>
        <v>0</v>
      </c>
      <c r="BD33" s="12">
        <f t="shared" si="16"/>
        <v>0</v>
      </c>
      <c r="BE33" s="12">
        <f t="shared" si="17"/>
        <v>0</v>
      </c>
      <c r="BF33" s="12">
        <f t="shared" si="18"/>
        <v>0</v>
      </c>
      <c r="BG33" s="12">
        <f t="shared" si="19"/>
        <v>0</v>
      </c>
      <c r="BH33" s="12"/>
      <c r="BI33" s="126">
        <f t="shared" si="20"/>
        <v>0</v>
      </c>
      <c r="BJ33" s="126">
        <f t="shared" si="21"/>
        <v>0</v>
      </c>
      <c r="BK33" s="12"/>
      <c r="BL33" s="12" t="e">
        <f>IF(#REF!="sloper",IF(SUM(J33:S33)&gt;0,SUM(J33:S33),0),0)*G33</f>
        <v>#REF!</v>
      </c>
      <c r="BM33" s="12" t="e">
        <f>IF(#REF!="footholds",IF(SUM(J33:S33)&gt;0,SUM(J33:S33),0),0)*G33</f>
        <v>#REF!</v>
      </c>
      <c r="BN33" s="12" t="e">
        <f>IF(#REF!="micros",IF(SUM(J33:S33)&gt;0,SUM(J33:S33),0),0)*G33</f>
        <v>#REF!</v>
      </c>
      <c r="BO33" s="12" t="e">
        <f>IF(#REF!="jug",IF(SUM(J33:S33)&gt;0,SUM(J33:S33),0),0)*G33</f>
        <v>#REF!</v>
      </c>
      <c r="BP33" s="12" t="e">
        <f>IF(#REF!="ledge",IF(SUM(J33:S33)&gt;0,SUM(J33:S33),0),0)*G33</f>
        <v>#REF!</v>
      </c>
      <c r="BQ33" s="12" t="e">
        <f>IF(#REF!="edge",IF(SUM(J33:S33)&gt;0,SUM(J33:S33),0),0)*G33</f>
        <v>#REF!</v>
      </c>
      <c r="BR33" s="12" t="e">
        <f>IF(#REF!="crimp",IF(SUM(J33:S33)&gt;0,SUM(J33:S33),0),0)*G33</f>
        <v>#REF!</v>
      </c>
      <c r="BS33" s="12" t="e">
        <f>IF(#REF!="incut",IF(SUM(J33:S33)&gt;0,SUM(J33:S33),0),0)*G33</f>
        <v>#REF!</v>
      </c>
      <c r="BT33" s="12" t="e">
        <f>IF(#REF!="dish",IF(SUM(J33:S33)&gt;0,SUM(J33:S33),0),0)*G33</f>
        <v>#REF!</v>
      </c>
      <c r="BU33" s="12" t="e">
        <f>IF(#REF!="pinch",IF(SUM(J33:S33)&gt;0,SUM(J33:S33),0),0)*G33</f>
        <v>#REF!</v>
      </c>
      <c r="BV33" s="12" t="e">
        <f>IF(#REF!="pocket",IF(SUM(J33:S33)&gt;0,SUM(J33:S33),0),0)*G33</f>
        <v>#REF!</v>
      </c>
      <c r="BW33" s="12" t="e">
        <f>IF(#REF!="insert",IF(SUM(J33:S33)&gt;0,SUM(J33:S33),0),0)*G33</f>
        <v>#REF!</v>
      </c>
      <c r="BX33" s="12" t="e">
        <f>IF(#REF!="feature",IF(SUM(J33:S33)&gt;0,SUM(J33:S33),0),0)*G33</f>
        <v>#REF!</v>
      </c>
      <c r="BY33" s="12" t="e">
        <f>IF(#REF!="scoop",IF(SUM(J33:S33)&gt;0,SUM(J33:S33),0),0)*G33</f>
        <v>#REF!</v>
      </c>
      <c r="BZ33" s="12" t="e">
        <f>IF(#REF!="positive",IF(SUM(J33:S33)&gt;0,SUM(J33:S33),0),0)*G33</f>
        <v>#REF!</v>
      </c>
      <c r="CA33" s="12" t="e">
        <f>IF(#REF!="various",IF(SUM(J33:S33)&gt;0,SUM(J33:S33),0),0)*G33</f>
        <v>#REF!</v>
      </c>
      <c r="CB33" s="12"/>
    </row>
    <row r="34" spans="52:80">
      <c r="AZ34" s="12">
        <f t="shared" si="22"/>
        <v>0</v>
      </c>
      <c r="BA34" s="12">
        <f t="shared" si="23"/>
        <v>0</v>
      </c>
      <c r="BB34" s="12">
        <f t="shared" si="14"/>
        <v>0</v>
      </c>
      <c r="BC34" s="12">
        <f t="shared" si="15"/>
        <v>0</v>
      </c>
      <c r="BD34" s="12">
        <f t="shared" si="16"/>
        <v>0</v>
      </c>
      <c r="BE34" s="12">
        <f t="shared" si="17"/>
        <v>0</v>
      </c>
      <c r="BF34" s="12">
        <f t="shared" si="18"/>
        <v>0</v>
      </c>
      <c r="BG34" s="12">
        <f t="shared" si="19"/>
        <v>0</v>
      </c>
      <c r="BH34" s="126"/>
      <c r="BI34" s="126">
        <f t="shared" si="20"/>
        <v>0</v>
      </c>
      <c r="BJ34" s="126">
        <f t="shared" si="21"/>
        <v>0</v>
      </c>
      <c r="BK34" s="126"/>
      <c r="BL34" s="12" t="e">
        <f>IF(#REF!="sloper",IF(SUM(J34:S34)&gt;0,SUM(J34:S34),0),0)*G34</f>
        <v>#REF!</v>
      </c>
      <c r="BM34" s="12" t="e">
        <f>IF(#REF!="footholds",IF(SUM(J34:S34)&gt;0,SUM(J34:S34),0),0)*G34</f>
        <v>#REF!</v>
      </c>
      <c r="BN34" s="12" t="e">
        <f>IF(#REF!="micros",IF(SUM(J34:S34)&gt;0,SUM(J34:S34),0),0)*G34</f>
        <v>#REF!</v>
      </c>
      <c r="BO34" s="12" t="e">
        <f>IF(#REF!="jug",IF(SUM(J34:S34)&gt;0,SUM(J34:S34),0),0)*G34</f>
        <v>#REF!</v>
      </c>
      <c r="BP34" s="12" t="e">
        <f>IF(#REF!="ledge",IF(SUM(J34:S34)&gt;0,SUM(J34:S34),0),0)*G34</f>
        <v>#REF!</v>
      </c>
      <c r="BQ34" s="12" t="e">
        <f>IF(#REF!="edge",IF(SUM(J34:S34)&gt;0,SUM(J34:S34),0),0)*G34</f>
        <v>#REF!</v>
      </c>
      <c r="BR34" s="12" t="e">
        <f>IF(#REF!="crimp",IF(SUM(J34:S34)&gt;0,SUM(J34:S34),0),0)*G34</f>
        <v>#REF!</v>
      </c>
      <c r="BS34" s="12" t="e">
        <f>IF(#REF!="incut",IF(SUM(J34:S34)&gt;0,SUM(J34:S34),0),0)*G34</f>
        <v>#REF!</v>
      </c>
      <c r="BT34" s="12" t="e">
        <f>IF(#REF!="dish",IF(SUM(J34:S34)&gt;0,SUM(J34:S34),0),0)*G34</f>
        <v>#REF!</v>
      </c>
      <c r="BU34" s="12" t="e">
        <f>IF(#REF!="pinch",IF(SUM(J34:S34)&gt;0,SUM(J34:S34),0),0)*G34</f>
        <v>#REF!</v>
      </c>
      <c r="BV34" s="12" t="e">
        <f>IF(#REF!="pocket",IF(SUM(J34:S34)&gt;0,SUM(J34:S34),0),0)*G34</f>
        <v>#REF!</v>
      </c>
      <c r="BW34" s="12" t="e">
        <f>IF(#REF!="insert",IF(SUM(J34:S34)&gt;0,SUM(J34:S34),0),0)*G34</f>
        <v>#REF!</v>
      </c>
      <c r="BX34" s="12" t="e">
        <f>IF(#REF!="feature",IF(SUM(J34:S34)&gt;0,SUM(J34:S34),0),0)*G34</f>
        <v>#REF!</v>
      </c>
      <c r="BY34" s="12" t="e">
        <f>IF(#REF!="scoop",IF(SUM(J34:S34)&gt;0,SUM(J34:S34),0),0)*G34</f>
        <v>#REF!</v>
      </c>
      <c r="BZ34" s="12" t="e">
        <f>IF(#REF!="positive",IF(SUM(J34:S34)&gt;0,SUM(J34:S34),0),0)*G34</f>
        <v>#REF!</v>
      </c>
      <c r="CA34" s="12" t="e">
        <f>IF(#REF!="various",IF(SUM(J34:S34)&gt;0,SUM(J34:S34),0),0)*G34</f>
        <v>#REF!</v>
      </c>
      <c r="CB34" s="126"/>
    </row>
    <row r="35" spans="52:80">
      <c r="AZ35" s="12">
        <f t="shared" si="22"/>
        <v>0</v>
      </c>
      <c r="BA35" s="12">
        <f t="shared" si="23"/>
        <v>0</v>
      </c>
      <c r="BB35" s="12">
        <f t="shared" si="14"/>
        <v>0</v>
      </c>
      <c r="BC35" s="12">
        <f t="shared" si="15"/>
        <v>0</v>
      </c>
      <c r="BD35" s="12">
        <f t="shared" si="16"/>
        <v>0</v>
      </c>
      <c r="BE35" s="12">
        <f t="shared" si="17"/>
        <v>0</v>
      </c>
      <c r="BF35" s="12">
        <f t="shared" si="18"/>
        <v>0</v>
      </c>
      <c r="BG35" s="12">
        <f t="shared" si="19"/>
        <v>0</v>
      </c>
      <c r="BH35" s="126"/>
      <c r="BI35" s="126">
        <f t="shared" si="20"/>
        <v>0</v>
      </c>
      <c r="BJ35" s="126">
        <f t="shared" si="21"/>
        <v>0</v>
      </c>
      <c r="BK35" s="126"/>
      <c r="BL35" s="12">
        <f>IF(B35="sloper",IF(SUM(G35:T35)&gt;0,SUM(G35:T35),0),0)*E35</f>
        <v>0</v>
      </c>
      <c r="BM35" s="12">
        <f>IF(B35="footholds",IF(SUM(G35:T35)&gt;0,SUM(G35:T35),0),0)*E35</f>
        <v>0</v>
      </c>
      <c r="BN35" s="12">
        <f>IF(B35="micros",IF(SUM(G35:T35)&gt;0,SUM(G35:T35),0),0)*E35</f>
        <v>0</v>
      </c>
      <c r="BO35" s="12">
        <f>IF(B35="jug",IF(SUM(G35:T35)&gt;0,SUM(G35:T35),0),0)*E35</f>
        <v>0</v>
      </c>
      <c r="BP35" s="12">
        <f>IF(B35="ledge",IF(SUM(G35:T35)&gt;0,SUM(G35:T35),0),0)*E35</f>
        <v>0</v>
      </c>
      <c r="BQ35" s="12">
        <f>IF(B35="edge",IF(SUM(G35:T35)&gt;0,SUM(G35:T35),0),0)*E35</f>
        <v>0</v>
      </c>
      <c r="BR35" s="12">
        <f>IF(B35="crimp",IF(SUM(G35:T35)&gt;0,SUM(G35:T35),0),0)*E35</f>
        <v>0</v>
      </c>
      <c r="BS35" s="12">
        <f>IF(B35="incut",IF(SUM(G35:T35)&gt;0,SUM(G35:T35),0),0)*E35</f>
        <v>0</v>
      </c>
      <c r="BT35" s="12">
        <f>IF(B35="dish",IF(SUM(G35:T35)&gt;0,SUM(G35:T35),0),0)*E35</f>
        <v>0</v>
      </c>
      <c r="BU35" s="12">
        <f>IF(B35="pinch",IF(SUM(G35:T35)&gt;0,SUM(G35:T35),0),0)*E35</f>
        <v>0</v>
      </c>
      <c r="BV35" s="12">
        <f>IF(B35="pocket",IF(SUM(G35:T35)&gt;0,SUM(G35:T35),0),0)*E35</f>
        <v>0</v>
      </c>
      <c r="BW35" s="12">
        <f>IF(B35="insert",IF(SUM(G35:T35)&gt;0,SUM(G35:T35),0),0)*E35</f>
        <v>0</v>
      </c>
      <c r="BX35" s="12">
        <f>IF(B35="feature",IF(SUM(G35:T35)&gt;0,SUM(G35:T35),0),0)*E35</f>
        <v>0</v>
      </c>
      <c r="BY35" s="12">
        <f>IF(B35="scoop",IF(SUM(G35:T35)&gt;0,SUM(G35:T35),0),0)*E35</f>
        <v>0</v>
      </c>
      <c r="BZ35" s="12">
        <f>IF(B35="positive",IF(SUM(G35:T35)&gt;0,SUM(G35:T35),0),0)*E35</f>
        <v>0</v>
      </c>
      <c r="CA35" s="12">
        <f>IF(B35="various",IF(SUM(G35:T35)&gt;0,SUM(G35:T35),0),0)*E35</f>
        <v>0</v>
      </c>
      <c r="CB35" s="126"/>
    </row>
  </sheetData>
  <sheetProtection algorithmName="SHA-512" hashValue="ydTpt+q/ptg5PqtG2oEJ46w0apKkhVmsNSuV6zS0LYhfxtegrVj0EoXbpD0Rg4wk+9geeTE5bR7nUdWwBQGlGQ==" saltValue="/umvE48PTX5IFMRQxi9F7g==" spinCount="100000" sheet="1" autoFilter="0"/>
  <autoFilter ref="U8:V11" xr:uid="{00000000-0009-0000-0000-000003000000}"/>
  <mergeCells count="7">
    <mergeCell ref="B11:B12"/>
    <mergeCell ref="CB3:CB5"/>
    <mergeCell ref="BA10:BK10"/>
    <mergeCell ref="K1:L1"/>
    <mergeCell ref="C2:C5"/>
    <mergeCell ref="K2:L2"/>
    <mergeCell ref="K3:L3"/>
  </mergeCells>
  <conditionalFormatting sqref="J11:J12">
    <cfRule type="notContainsBlanks" dxfId="9" priority="2">
      <formula>LEN(TRIM(J11))&gt;0</formula>
    </cfRule>
  </conditionalFormatting>
  <conditionalFormatting sqref="K11:K12">
    <cfRule type="notContainsBlanks" dxfId="8" priority="4">
      <formula>LEN(TRIM(K11))&gt;0</formula>
    </cfRule>
  </conditionalFormatting>
  <conditionalFormatting sqref="L11:L12">
    <cfRule type="notContainsBlanks" dxfId="7" priority="5">
      <formula>LEN(TRIM(L11))&gt;0</formula>
    </cfRule>
  </conditionalFormatting>
  <conditionalFormatting sqref="M11:M12">
    <cfRule type="notContainsBlanks" dxfId="6" priority="6">
      <formula>LEN(TRIM(M11))&gt;0</formula>
    </cfRule>
  </conditionalFormatting>
  <conditionalFormatting sqref="N11:N12">
    <cfRule type="notContainsBlanks" dxfId="5" priority="7">
      <formula>LEN(TRIM(N11))&gt;0</formula>
    </cfRule>
  </conditionalFormatting>
  <conditionalFormatting sqref="O11:O12">
    <cfRule type="notContainsBlanks" dxfId="4" priority="8">
      <formula>LEN(TRIM(O11))&gt;0</formula>
    </cfRule>
  </conditionalFormatting>
  <conditionalFormatting sqref="P11:P12">
    <cfRule type="notContainsBlanks" dxfId="3" priority="9">
      <formula>LEN(TRIM(P11))&gt;0</formula>
    </cfRule>
  </conditionalFormatting>
  <conditionalFormatting sqref="Q11:Q12">
    <cfRule type="notContainsBlanks" dxfId="2" priority="10">
      <formula>LEN(TRIM(Q11))&gt;0</formula>
    </cfRule>
  </conditionalFormatting>
  <conditionalFormatting sqref="R11:R12">
    <cfRule type="notContainsBlanks" dxfId="1" priority="3">
      <formula>LEN(TRIM(R11))&gt;0</formula>
    </cfRule>
  </conditionalFormatting>
  <conditionalFormatting sqref="S11:S12">
    <cfRule type="notContainsBlanks" dxfId="0" priority="11">
      <formula>LEN(TRIM(S11))&gt;0</formula>
    </cfRule>
  </conditionalFormatting>
  <pageMargins left="0.25" right="0.25" top="0.75" bottom="0.75" header="0.3" footer="0.3"/>
  <pageSetup paperSize="9" scale="52" fitToHeight="0" orientation="landscape" horizontalDpi="4294967292" verticalDpi="429496729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62A10-604D-4EF8-A837-48ED02EC2CD5}">
  <sheetPr codeName="List9"/>
  <dimension ref="A1:O31"/>
  <sheetViews>
    <sheetView showGridLines="0" zoomScaleNormal="100" workbookViewId="0">
      <selection activeCell="H10" sqref="H10"/>
    </sheetView>
  </sheetViews>
  <sheetFormatPr defaultColWidth="12.296875" defaultRowHeight="23.25" customHeight="1"/>
  <cols>
    <col min="1" max="1" width="10" style="74" customWidth="1"/>
    <col min="2" max="2" width="3.69921875" style="74" customWidth="1"/>
    <col min="3" max="4" width="5.69921875" style="68" customWidth="1"/>
    <col min="5" max="7" width="5.69921875" style="67" customWidth="1"/>
    <col min="8" max="8" width="6.59765625" style="67" customWidth="1"/>
    <col min="9" max="12" width="5.69921875" style="67" customWidth="1"/>
    <col min="13" max="13" width="6.69921875" style="67" customWidth="1"/>
    <col min="14" max="14" width="6.5" style="67" customWidth="1"/>
    <col min="15" max="15" width="7.19921875" style="68" customWidth="1"/>
    <col min="16" max="16" width="3.796875" style="68" customWidth="1"/>
    <col min="17" max="16384" width="12.296875" style="68"/>
  </cols>
  <sheetData>
    <row r="1" spans="1:15" ht="29.25" customHeight="1">
      <c r="A1" s="698" t="s">
        <v>383</v>
      </c>
      <c r="B1" s="698"/>
      <c r="C1" s="698"/>
      <c r="D1" s="698"/>
      <c r="E1" s="66"/>
      <c r="H1" s="271" t="s">
        <v>21</v>
      </c>
      <c r="I1" s="271"/>
      <c r="J1" s="149" t="s">
        <v>5</v>
      </c>
    </row>
    <row r="2" spans="1:15" ht="21" customHeight="1">
      <c r="A2" s="698"/>
      <c r="B2" s="698"/>
      <c r="C2" s="698"/>
      <c r="D2" s="698"/>
      <c r="E2" s="68"/>
      <c r="F2" s="86"/>
      <c r="G2" s="68"/>
      <c r="H2" s="699">
        <f>SUM(M8:M31)</f>
        <v>0</v>
      </c>
      <c r="I2" s="699"/>
      <c r="J2" s="700">
        <f>'NEO PE'!L3</f>
        <v>0</v>
      </c>
      <c r="K2" s="700"/>
      <c r="L2" s="700"/>
      <c r="M2" s="700"/>
    </row>
    <row r="3" spans="1:15" ht="17.55" customHeight="1">
      <c r="A3" s="701" t="s">
        <v>107</v>
      </c>
      <c r="B3" s="701"/>
      <c r="C3" s="701"/>
      <c r="K3" s="702"/>
      <c r="L3" s="702"/>
      <c r="M3" s="702"/>
      <c r="N3" s="702"/>
      <c r="O3" s="702"/>
    </row>
    <row r="4" spans="1:15" ht="55.5" customHeight="1">
      <c r="A4" s="703">
        <f>'GRP PRODUCTION LIST NEO '!A4</f>
        <v>0</v>
      </c>
      <c r="B4" s="704"/>
      <c r="C4" s="704"/>
      <c r="D4" s="704"/>
      <c r="E4" s="704"/>
      <c r="F4" s="704"/>
      <c r="G4" s="704"/>
      <c r="H4" s="704"/>
      <c r="I4" s="704"/>
      <c r="J4" s="705"/>
      <c r="K4" s="706">
        <f>'GRP PRODUCTION LIST NEO '!M4</f>
        <v>0</v>
      </c>
      <c r="L4" s="706"/>
      <c r="M4" s="706"/>
      <c r="N4" s="706"/>
      <c r="O4" s="707"/>
    </row>
    <row r="5" spans="1:15" customFormat="1" ht="24" customHeight="1" thickBot="1">
      <c r="A5" s="70"/>
      <c r="B5" s="70"/>
      <c r="M5" s="67"/>
      <c r="N5" s="67"/>
      <c r="O5" s="68"/>
    </row>
    <row r="6" spans="1:15" ht="76.5" customHeight="1">
      <c r="A6" s="139" t="s">
        <v>16</v>
      </c>
      <c r="B6" s="696" t="s">
        <v>176</v>
      </c>
      <c r="C6" s="619" t="s">
        <v>1</v>
      </c>
      <c r="D6" s="591" t="s">
        <v>2</v>
      </c>
      <c r="E6" s="591" t="s">
        <v>10</v>
      </c>
      <c r="F6" s="591" t="s">
        <v>30</v>
      </c>
      <c r="G6" s="591" t="s">
        <v>3</v>
      </c>
      <c r="H6" s="592" t="s">
        <v>430</v>
      </c>
      <c r="I6" s="591" t="s">
        <v>13</v>
      </c>
      <c r="J6" s="591" t="s">
        <v>17</v>
      </c>
      <c r="K6" s="591" t="s">
        <v>104</v>
      </c>
      <c r="L6" s="591" t="s">
        <v>253</v>
      </c>
      <c r="M6" s="142" t="s">
        <v>19</v>
      </c>
      <c r="N6" s="272" t="s">
        <v>111</v>
      </c>
      <c r="O6" s="143" t="s">
        <v>112</v>
      </c>
    </row>
    <row r="7" spans="1:15" ht="25.5" customHeight="1" thickBot="1">
      <c r="A7" s="140" t="s">
        <v>254</v>
      </c>
      <c r="B7" s="697"/>
      <c r="C7" s="145">
        <f t="shared" ref="C7:L7" si="0">SUM(C8:C38)</f>
        <v>0</v>
      </c>
      <c r="D7" s="146">
        <f t="shared" si="0"/>
        <v>0</v>
      </c>
      <c r="E7" s="146">
        <f t="shared" si="0"/>
        <v>0</v>
      </c>
      <c r="F7" s="146">
        <f t="shared" si="0"/>
        <v>0</v>
      </c>
      <c r="G7" s="146">
        <f t="shared" si="0"/>
        <v>0</v>
      </c>
      <c r="H7" s="146">
        <f t="shared" si="0"/>
        <v>0</v>
      </c>
      <c r="I7" s="146">
        <f t="shared" si="0"/>
        <v>0</v>
      </c>
      <c r="J7" s="146">
        <f t="shared" si="0"/>
        <v>0</v>
      </c>
      <c r="K7" s="147">
        <f t="shared" si="0"/>
        <v>0</v>
      </c>
      <c r="L7" s="147">
        <f t="shared" si="0"/>
        <v>0</v>
      </c>
      <c r="M7" s="141">
        <f>SUM(M8:M31)</f>
        <v>0</v>
      </c>
      <c r="N7" s="141">
        <f>SUM(N8:N31)</f>
        <v>0</v>
      </c>
      <c r="O7" s="141">
        <f>SUM(O8:O31)</f>
        <v>0</v>
      </c>
    </row>
    <row r="8" spans="1:15" ht="23.25" customHeight="1" thickBot="1">
      <c r="A8" s="150" t="str">
        <f>'NEO PE'!D11</f>
        <v>NEO-6PE</v>
      </c>
      <c r="B8" s="620">
        <f>'NEO PE'!H11</f>
        <v>3</v>
      </c>
      <c r="C8" s="112" t="str">
        <f>IF('NEO PE'!K11=0," ",'NEO PE'!K11)</f>
        <v xml:space="preserve"> </v>
      </c>
      <c r="D8" s="112" t="str">
        <f>IF('NEO PE'!L11=0," ",'NEO PE'!L11)</f>
        <v xml:space="preserve"> </v>
      </c>
      <c r="E8" s="112" t="str">
        <f>IF('NEO PE'!M11=0," ",'NEO PE'!M11)</f>
        <v xml:space="preserve"> </v>
      </c>
      <c r="F8" s="112" t="str">
        <f>IF('NEO PE'!N11=0," ",'NEO PE'!N11)</f>
        <v xml:space="preserve"> </v>
      </c>
      <c r="G8" s="112" t="str">
        <f>IF('NEO PE'!O11=0," ",'NEO PE'!O11)</f>
        <v xml:space="preserve"> </v>
      </c>
      <c r="H8" s="112" t="str">
        <f>IF('NEO PE'!P11=0," ",'NEO PE'!P11)</f>
        <v xml:space="preserve"> </v>
      </c>
      <c r="I8" s="112" t="str">
        <f>IF('NEO PE'!Q11=0," ",'NEO PE'!Q11)</f>
        <v xml:space="preserve"> </v>
      </c>
      <c r="J8" s="112" t="str">
        <f>IF('NEO PE'!R11=0," ",'NEO PE'!R11)</f>
        <v xml:space="preserve"> </v>
      </c>
      <c r="K8" s="112" t="str">
        <f>IF('NEO PE'!S11=0," ",'NEO PE'!S11)</f>
        <v xml:space="preserve"> </v>
      </c>
      <c r="L8" s="112" t="str">
        <f>IF('NEO PE'!T11=0," ",'NEO PE'!T11)</f>
        <v xml:space="preserve"> </v>
      </c>
      <c r="M8" s="114">
        <f t="shared" ref="M8:M31" si="1">SUM(C8:L8)</f>
        <v>0</v>
      </c>
      <c r="N8" s="115">
        <f>M8*'NEO PE'!H11</f>
        <v>0</v>
      </c>
      <c r="O8" s="116">
        <f>M8*'NEO PE'!AN11</f>
        <v>0</v>
      </c>
    </row>
    <row r="9" spans="1:15" ht="23.25" customHeight="1" thickBot="1">
      <c r="A9" s="150" t="str">
        <f>'NEO PE'!D12</f>
        <v>NEO-8PE</v>
      </c>
      <c r="B9" s="620">
        <f>'NEO PE'!H12</f>
        <v>3</v>
      </c>
      <c r="C9" s="112" t="str">
        <f>IF('NEO PE'!K12=0," ",'NEO PE'!K12)</f>
        <v xml:space="preserve"> </v>
      </c>
      <c r="D9" s="112" t="str">
        <f>IF('NEO PE'!L12=0," ",'NEO PE'!L12)</f>
        <v xml:space="preserve"> </v>
      </c>
      <c r="E9" s="112" t="str">
        <f>IF('NEO PE'!M12=0," ",'NEO PE'!M12)</f>
        <v xml:space="preserve"> </v>
      </c>
      <c r="F9" s="112" t="str">
        <f>IF('NEO PE'!N12=0," ",'NEO PE'!N12)</f>
        <v xml:space="preserve"> </v>
      </c>
      <c r="G9" s="112" t="str">
        <f>IF('NEO PE'!O12=0," ",'NEO PE'!O12)</f>
        <v xml:space="preserve"> </v>
      </c>
      <c r="H9" s="112" t="str">
        <f>IF('NEO PE'!P12=0," ",'NEO PE'!P12)</f>
        <v xml:space="preserve"> </v>
      </c>
      <c r="I9" s="112" t="str">
        <f>IF('NEO PE'!Q12=0," ",'NEO PE'!Q12)</f>
        <v xml:space="preserve"> </v>
      </c>
      <c r="J9" s="112" t="str">
        <f>IF('NEO PE'!R12=0," ",'NEO PE'!R12)</f>
        <v xml:space="preserve"> </v>
      </c>
      <c r="K9" s="112" t="str">
        <f>IF('NEO PE'!S12=0," ",'NEO PE'!S12)</f>
        <v xml:space="preserve"> </v>
      </c>
      <c r="L9" s="112" t="str">
        <f>IF('NEO PE'!T12=0," ",'NEO PE'!T12)</f>
        <v xml:space="preserve"> </v>
      </c>
      <c r="M9" s="114">
        <f t="shared" si="1"/>
        <v>0</v>
      </c>
      <c r="N9" s="115">
        <f>M9*'NEO PE'!H12</f>
        <v>0</v>
      </c>
      <c r="O9" s="116">
        <f>M9*'NEO PE'!AN12</f>
        <v>0</v>
      </c>
    </row>
    <row r="10" spans="1:15" ht="23.25" customHeight="1" thickBot="1">
      <c r="A10" s="150" t="str">
        <f>'NEO PE'!D13</f>
        <v>NEO-9PE</v>
      </c>
      <c r="B10" s="620">
        <f>'NEO PE'!H13</f>
        <v>4</v>
      </c>
      <c r="C10" s="112" t="str">
        <f>IF('NEO PE'!K13=0," ",'NEO PE'!K13)</f>
        <v xml:space="preserve"> </v>
      </c>
      <c r="D10" s="112" t="str">
        <f>IF('NEO PE'!L13=0," ",'NEO PE'!L13)</f>
        <v xml:space="preserve"> </v>
      </c>
      <c r="E10" s="112" t="str">
        <f>IF('NEO PE'!M13=0," ",'NEO PE'!M13)</f>
        <v xml:space="preserve"> </v>
      </c>
      <c r="F10" s="112" t="str">
        <f>IF('NEO PE'!N13=0," ",'NEO PE'!N13)</f>
        <v xml:space="preserve"> </v>
      </c>
      <c r="G10" s="112" t="str">
        <f>IF('NEO PE'!O13=0," ",'NEO PE'!O13)</f>
        <v xml:space="preserve"> </v>
      </c>
      <c r="H10" s="112" t="str">
        <f>IF('NEO PE'!P13=0," ",'NEO PE'!P13)</f>
        <v xml:space="preserve"> </v>
      </c>
      <c r="I10" s="112" t="str">
        <f>IF('NEO PE'!Q13=0," ",'NEO PE'!Q13)</f>
        <v xml:space="preserve"> </v>
      </c>
      <c r="J10" s="112" t="str">
        <f>IF('NEO PE'!R13=0," ",'NEO PE'!R13)</f>
        <v xml:space="preserve"> </v>
      </c>
      <c r="K10" s="112" t="str">
        <f>IF('NEO PE'!S13=0," ",'NEO PE'!S13)</f>
        <v xml:space="preserve"> </v>
      </c>
      <c r="L10" s="112" t="str">
        <f>IF('NEO PE'!T13=0," ",'NEO PE'!T13)</f>
        <v xml:space="preserve"> </v>
      </c>
      <c r="M10" s="114">
        <f t="shared" si="1"/>
        <v>0</v>
      </c>
      <c r="N10" s="115">
        <f>M10*'NEO PE'!H13</f>
        <v>0</v>
      </c>
      <c r="O10" s="116">
        <f>M10*'NEO PE'!AN13</f>
        <v>0</v>
      </c>
    </row>
    <row r="11" spans="1:15" ht="23.25" customHeight="1" thickBot="1">
      <c r="A11" s="150" t="str">
        <f>'NEO PE'!D14</f>
        <v>NEO-10PE</v>
      </c>
      <c r="B11" s="620">
        <f>'NEO PE'!H14</f>
        <v>4</v>
      </c>
      <c r="C11" s="112" t="str">
        <f>IF('NEO PE'!K14=0," ",'NEO PE'!K14)</f>
        <v xml:space="preserve"> </v>
      </c>
      <c r="D11" s="112" t="str">
        <f>IF('NEO PE'!L14=0," ",'NEO PE'!L14)</f>
        <v xml:space="preserve"> </v>
      </c>
      <c r="E11" s="112" t="str">
        <f>IF('NEO PE'!M14=0," ",'NEO PE'!M14)</f>
        <v xml:space="preserve"> </v>
      </c>
      <c r="F11" s="112" t="str">
        <f>IF('NEO PE'!N14=0," ",'NEO PE'!N14)</f>
        <v xml:space="preserve"> </v>
      </c>
      <c r="G11" s="112" t="str">
        <f>IF('NEO PE'!O14=0," ",'NEO PE'!O14)</f>
        <v xml:space="preserve"> </v>
      </c>
      <c r="H11" s="112" t="str">
        <f>IF('NEO PE'!P14=0," ",'NEO PE'!P14)</f>
        <v xml:space="preserve"> </v>
      </c>
      <c r="I11" s="112" t="str">
        <f>IF('NEO PE'!Q14=0," ",'NEO PE'!Q14)</f>
        <v xml:space="preserve"> </v>
      </c>
      <c r="J11" s="112" t="str">
        <f>IF('NEO PE'!R14=0," ",'NEO PE'!R14)</f>
        <v xml:space="preserve"> </v>
      </c>
      <c r="K11" s="112" t="str">
        <f>IF('NEO PE'!S14=0," ",'NEO PE'!S14)</f>
        <v xml:space="preserve"> </v>
      </c>
      <c r="L11" s="112" t="str">
        <f>IF('NEO PE'!T14=0," ",'NEO PE'!T14)</f>
        <v xml:space="preserve"> </v>
      </c>
      <c r="M11" s="114">
        <f t="shared" si="1"/>
        <v>0</v>
      </c>
      <c r="N11" s="115">
        <f>M11*'NEO PE'!H14</f>
        <v>0</v>
      </c>
      <c r="O11" s="116">
        <f>M11*'NEO PE'!AN14</f>
        <v>0</v>
      </c>
    </row>
    <row r="12" spans="1:15" ht="23.25" customHeight="1" thickBot="1">
      <c r="A12" s="150" t="str">
        <f>'NEO PE'!D15</f>
        <v>NEO-11PE</v>
      </c>
      <c r="B12" s="620">
        <f>'NEO PE'!H15</f>
        <v>4</v>
      </c>
      <c r="C12" s="112" t="str">
        <f>IF('NEO PE'!K15=0," ",'NEO PE'!K15)</f>
        <v xml:space="preserve"> </v>
      </c>
      <c r="D12" s="112" t="str">
        <f>IF('NEO PE'!L15=0," ",'NEO PE'!L15)</f>
        <v xml:space="preserve"> </v>
      </c>
      <c r="E12" s="112" t="str">
        <f>IF('NEO PE'!M15=0," ",'NEO PE'!M15)</f>
        <v xml:space="preserve"> </v>
      </c>
      <c r="F12" s="112" t="str">
        <f>IF('NEO PE'!N15=0," ",'NEO PE'!N15)</f>
        <v xml:space="preserve"> </v>
      </c>
      <c r="G12" s="112" t="str">
        <f>IF('NEO PE'!O15=0," ",'NEO PE'!O15)</f>
        <v xml:space="preserve"> </v>
      </c>
      <c r="H12" s="112" t="str">
        <f>IF('NEO PE'!P15=0," ",'NEO PE'!P15)</f>
        <v xml:space="preserve"> </v>
      </c>
      <c r="I12" s="112" t="str">
        <f>IF('NEO PE'!Q15=0," ",'NEO PE'!Q15)</f>
        <v xml:space="preserve"> </v>
      </c>
      <c r="J12" s="112" t="str">
        <f>IF('NEO PE'!R15=0," ",'NEO PE'!R15)</f>
        <v xml:space="preserve"> </v>
      </c>
      <c r="K12" s="112" t="str">
        <f>IF('NEO PE'!S15=0," ",'NEO PE'!S15)</f>
        <v xml:space="preserve"> </v>
      </c>
      <c r="L12" s="112" t="str">
        <f>IF('NEO PE'!T15=0," ",'NEO PE'!T15)</f>
        <v xml:space="preserve"> </v>
      </c>
      <c r="M12" s="114">
        <f t="shared" si="1"/>
        <v>0</v>
      </c>
      <c r="N12" s="115">
        <f>M12*'NEO PE'!H15</f>
        <v>0</v>
      </c>
      <c r="O12" s="116">
        <f>M12*'NEO PE'!AN15</f>
        <v>0</v>
      </c>
    </row>
    <row r="13" spans="1:15" ht="23.25" customHeight="1" thickBot="1">
      <c r="A13" s="150" t="str">
        <f>'NEO PE'!D16</f>
        <v>NEO-12PE</v>
      </c>
      <c r="B13" s="620">
        <f>'NEO PE'!H16</f>
        <v>8</v>
      </c>
      <c r="C13" s="112" t="str">
        <f>IF('NEO PE'!K16=0," ",'NEO PE'!K16)</f>
        <v xml:space="preserve"> </v>
      </c>
      <c r="D13" s="112" t="str">
        <f>IF('NEO PE'!L16=0," ",'NEO PE'!L16)</f>
        <v xml:space="preserve"> </v>
      </c>
      <c r="E13" s="112" t="str">
        <f>IF('NEO PE'!M16=0," ",'NEO PE'!M16)</f>
        <v xml:space="preserve"> </v>
      </c>
      <c r="F13" s="112" t="str">
        <f>IF('NEO PE'!N16=0," ",'NEO PE'!N16)</f>
        <v xml:space="preserve"> </v>
      </c>
      <c r="G13" s="112" t="str">
        <f>IF('NEO PE'!O16=0," ",'NEO PE'!O16)</f>
        <v xml:space="preserve"> </v>
      </c>
      <c r="H13" s="112" t="str">
        <f>IF('NEO PE'!P16=0," ",'NEO PE'!P16)</f>
        <v xml:space="preserve"> </v>
      </c>
      <c r="I13" s="112" t="str">
        <f>IF('NEO PE'!Q16=0," ",'NEO PE'!Q16)</f>
        <v xml:space="preserve"> </v>
      </c>
      <c r="J13" s="112" t="str">
        <f>IF('NEO PE'!R16=0," ",'NEO PE'!R16)</f>
        <v xml:space="preserve"> </v>
      </c>
      <c r="K13" s="112" t="str">
        <f>IF('NEO PE'!S16=0," ",'NEO PE'!S16)</f>
        <v xml:space="preserve"> </v>
      </c>
      <c r="L13" s="112" t="str">
        <f>IF('NEO PE'!T16=0," ",'NEO PE'!T16)</f>
        <v xml:space="preserve"> </v>
      </c>
      <c r="M13" s="114">
        <f t="shared" si="1"/>
        <v>0</v>
      </c>
      <c r="N13" s="115">
        <f>M13*'NEO PE'!H16</f>
        <v>0</v>
      </c>
      <c r="O13" s="116">
        <f>M13*'NEO PE'!AN16</f>
        <v>0</v>
      </c>
    </row>
    <row r="14" spans="1:15" ht="23.25" customHeight="1" thickBot="1">
      <c r="A14" s="150" t="str">
        <f>'NEO PE'!D17</f>
        <v>NEO-14PE</v>
      </c>
      <c r="B14" s="620">
        <f>'NEO PE'!H17</f>
        <v>8</v>
      </c>
      <c r="C14" s="112" t="str">
        <f>IF('NEO PE'!K17=0," ",'NEO PE'!K17)</f>
        <v xml:space="preserve"> </v>
      </c>
      <c r="D14" s="112" t="str">
        <f>IF('NEO PE'!L17=0," ",'NEO PE'!L17)</f>
        <v xml:space="preserve"> </v>
      </c>
      <c r="E14" s="112" t="str">
        <f>IF('NEO PE'!M17=0," ",'NEO PE'!M17)</f>
        <v xml:space="preserve"> </v>
      </c>
      <c r="F14" s="112" t="str">
        <f>IF('NEO PE'!N17=0," ",'NEO PE'!N17)</f>
        <v xml:space="preserve"> </v>
      </c>
      <c r="G14" s="112" t="str">
        <f>IF('NEO PE'!O17=0," ",'NEO PE'!O17)</f>
        <v xml:space="preserve"> </v>
      </c>
      <c r="H14" s="112" t="str">
        <f>IF('NEO PE'!P17=0," ",'NEO PE'!P17)</f>
        <v xml:space="preserve"> </v>
      </c>
      <c r="I14" s="112" t="str">
        <f>IF('NEO PE'!Q17=0," ",'NEO PE'!Q17)</f>
        <v xml:space="preserve"> </v>
      </c>
      <c r="J14" s="112" t="str">
        <f>IF('NEO PE'!R17=0," ",'NEO PE'!R17)</f>
        <v xml:space="preserve"> </v>
      </c>
      <c r="K14" s="112" t="str">
        <f>IF('NEO PE'!S17=0," ",'NEO PE'!S17)</f>
        <v xml:space="preserve"> </v>
      </c>
      <c r="L14" s="112" t="str">
        <f>IF('NEO PE'!T17=0," ",'NEO PE'!T17)</f>
        <v xml:space="preserve"> </v>
      </c>
      <c r="M14" s="114">
        <f t="shared" si="1"/>
        <v>0</v>
      </c>
      <c r="N14" s="115">
        <f>M14*'NEO PE'!H17</f>
        <v>0</v>
      </c>
      <c r="O14" s="116">
        <f>M14*'NEO PE'!AN17</f>
        <v>0</v>
      </c>
    </row>
    <row r="15" spans="1:15" ht="23.25" customHeight="1" thickBot="1">
      <c r="A15" s="150" t="str">
        <f>'NEO PE'!D18</f>
        <v>NEO-15PE</v>
      </c>
      <c r="B15" s="620">
        <f>'NEO PE'!H18</f>
        <v>8</v>
      </c>
      <c r="C15" s="112" t="str">
        <f>IF('NEO PE'!K18=0," ",'NEO PE'!K18)</f>
        <v xml:space="preserve"> </v>
      </c>
      <c r="D15" s="112" t="str">
        <f>IF('NEO PE'!L18=0," ",'NEO PE'!L18)</f>
        <v xml:space="preserve"> </v>
      </c>
      <c r="E15" s="112" t="str">
        <f>IF('NEO PE'!M18=0," ",'NEO PE'!M18)</f>
        <v xml:space="preserve"> </v>
      </c>
      <c r="F15" s="112" t="str">
        <f>IF('NEO PE'!N18=0," ",'NEO PE'!N18)</f>
        <v xml:space="preserve"> </v>
      </c>
      <c r="G15" s="112" t="str">
        <f>IF('NEO PE'!O18=0," ",'NEO PE'!O18)</f>
        <v xml:space="preserve"> </v>
      </c>
      <c r="H15" s="112" t="str">
        <f>IF('NEO PE'!P18=0," ",'NEO PE'!P18)</f>
        <v xml:space="preserve"> </v>
      </c>
      <c r="I15" s="112" t="str">
        <f>IF('NEO PE'!Q18=0," ",'NEO PE'!Q18)</f>
        <v xml:space="preserve"> </v>
      </c>
      <c r="J15" s="112" t="str">
        <f>IF('NEO PE'!R18=0," ",'NEO PE'!R18)</f>
        <v xml:space="preserve"> </v>
      </c>
      <c r="K15" s="112" t="str">
        <f>IF('NEO PE'!S18=0," ",'NEO PE'!S18)</f>
        <v xml:space="preserve"> </v>
      </c>
      <c r="L15" s="112" t="str">
        <f>IF('NEO PE'!T18=0," ",'NEO PE'!T18)</f>
        <v xml:space="preserve"> </v>
      </c>
      <c r="M15" s="114">
        <f t="shared" si="1"/>
        <v>0</v>
      </c>
      <c r="N15" s="115">
        <f>M15*'NEO PE'!H18</f>
        <v>0</v>
      </c>
      <c r="O15" s="116">
        <f>M15*'NEO PE'!AN18</f>
        <v>0</v>
      </c>
    </row>
    <row r="16" spans="1:15" ht="23.25" customHeight="1" thickBot="1">
      <c r="A16" s="150" t="str">
        <f>'NEO PE'!D19</f>
        <v>NEO-16PE</v>
      </c>
      <c r="B16" s="620">
        <f>'NEO PE'!H19</f>
        <v>12</v>
      </c>
      <c r="C16" s="112" t="str">
        <f>IF('NEO PE'!K19=0," ",'NEO PE'!K19)</f>
        <v xml:space="preserve"> </v>
      </c>
      <c r="D16" s="112" t="str">
        <f>IF('NEO PE'!L19=0," ",'NEO PE'!L19)</f>
        <v xml:space="preserve"> </v>
      </c>
      <c r="E16" s="112" t="str">
        <f>IF('NEO PE'!M19=0," ",'NEO PE'!M19)</f>
        <v xml:space="preserve"> </v>
      </c>
      <c r="F16" s="112" t="str">
        <f>IF('NEO PE'!N19=0," ",'NEO PE'!N19)</f>
        <v xml:space="preserve"> </v>
      </c>
      <c r="G16" s="112" t="str">
        <f>IF('NEO PE'!O19=0," ",'NEO PE'!O19)</f>
        <v xml:space="preserve"> </v>
      </c>
      <c r="H16" s="112" t="str">
        <f>IF('NEO PE'!P19=0," ",'NEO PE'!P19)</f>
        <v xml:space="preserve"> </v>
      </c>
      <c r="I16" s="112" t="str">
        <f>IF('NEO PE'!Q19=0," ",'NEO PE'!Q19)</f>
        <v xml:space="preserve"> </v>
      </c>
      <c r="J16" s="112" t="str">
        <f>IF('NEO PE'!R19=0," ",'NEO PE'!R19)</f>
        <v xml:space="preserve"> </v>
      </c>
      <c r="K16" s="112" t="str">
        <f>IF('NEO PE'!S19=0," ",'NEO PE'!S19)</f>
        <v xml:space="preserve"> </v>
      </c>
      <c r="L16" s="112" t="str">
        <f>IF('NEO PE'!T19=0," ",'NEO PE'!T19)</f>
        <v xml:space="preserve"> </v>
      </c>
      <c r="M16" s="114">
        <f t="shared" si="1"/>
        <v>0</v>
      </c>
      <c r="N16" s="115">
        <f>M16*'NEO PE'!H19</f>
        <v>0</v>
      </c>
      <c r="O16" s="116">
        <f>M16*'NEO PE'!AN19</f>
        <v>0</v>
      </c>
    </row>
    <row r="17" spans="1:15" ht="23.25" customHeight="1" thickBot="1">
      <c r="A17" s="150" t="str">
        <f>'NEO PE'!D20</f>
        <v>NEO-17PE</v>
      </c>
      <c r="B17" s="620">
        <f>'NEO PE'!H20</f>
        <v>16</v>
      </c>
      <c r="C17" s="112" t="str">
        <f>IF('NEO PE'!K20=0," ",'NEO PE'!K20)</f>
        <v xml:space="preserve"> </v>
      </c>
      <c r="D17" s="112" t="str">
        <f>IF('NEO PE'!L20=0," ",'NEO PE'!L20)</f>
        <v xml:space="preserve"> </v>
      </c>
      <c r="E17" s="112" t="str">
        <f>IF('NEO PE'!M20=0," ",'NEO PE'!M20)</f>
        <v xml:space="preserve"> </v>
      </c>
      <c r="F17" s="112" t="str">
        <f>IF('NEO PE'!N20=0," ",'NEO PE'!N20)</f>
        <v xml:space="preserve"> </v>
      </c>
      <c r="G17" s="112" t="str">
        <f>IF('NEO PE'!O20=0," ",'NEO PE'!O20)</f>
        <v xml:space="preserve"> </v>
      </c>
      <c r="H17" s="112" t="str">
        <f>IF('NEO PE'!P20=0," ",'NEO PE'!P20)</f>
        <v xml:space="preserve"> </v>
      </c>
      <c r="I17" s="112" t="str">
        <f>IF('NEO PE'!Q20=0," ",'NEO PE'!Q20)</f>
        <v xml:space="preserve"> </v>
      </c>
      <c r="J17" s="112" t="str">
        <f>IF('NEO PE'!R20=0," ",'NEO PE'!R20)</f>
        <v xml:space="preserve"> </v>
      </c>
      <c r="K17" s="112" t="str">
        <f>IF('NEO PE'!S20=0," ",'NEO PE'!S20)</f>
        <v xml:space="preserve"> </v>
      </c>
      <c r="L17" s="112" t="str">
        <f>IF('NEO PE'!T20=0," ",'NEO PE'!T20)</f>
        <v xml:space="preserve"> </v>
      </c>
      <c r="M17" s="114">
        <f t="shared" si="1"/>
        <v>0</v>
      </c>
      <c r="N17" s="115">
        <f>M17*'NEO PE'!H20</f>
        <v>0</v>
      </c>
      <c r="O17" s="116">
        <f>M17*'NEO PE'!AN20</f>
        <v>0</v>
      </c>
    </row>
    <row r="18" spans="1:15" ht="23.25" customHeight="1" thickBot="1">
      <c r="A18" s="150" t="str">
        <f>'NEO PE'!D21</f>
        <v>NEO-18PE</v>
      </c>
      <c r="B18" s="620">
        <f>'NEO PE'!H21</f>
        <v>2</v>
      </c>
      <c r="C18" s="112" t="str">
        <f>IF('NEO PE'!K21=0," ",'NEO PE'!K21)</f>
        <v xml:space="preserve"> </v>
      </c>
      <c r="D18" s="112" t="str">
        <f>IF('NEO PE'!L21=0," ",'NEO PE'!L21)</f>
        <v xml:space="preserve"> </v>
      </c>
      <c r="E18" s="112" t="str">
        <f>IF('NEO PE'!M21=0," ",'NEO PE'!M21)</f>
        <v xml:space="preserve"> </v>
      </c>
      <c r="F18" s="112" t="str">
        <f>IF('NEO PE'!N21=0," ",'NEO PE'!N21)</f>
        <v xml:space="preserve"> </v>
      </c>
      <c r="G18" s="112" t="str">
        <f>IF('NEO PE'!O21=0," ",'NEO PE'!O21)</f>
        <v xml:space="preserve"> </v>
      </c>
      <c r="H18" s="112" t="str">
        <f>IF('NEO PE'!P21=0," ",'NEO PE'!P21)</f>
        <v xml:space="preserve"> </v>
      </c>
      <c r="I18" s="112" t="str">
        <f>IF('NEO PE'!Q21=0," ",'NEO PE'!Q21)</f>
        <v xml:space="preserve"> </v>
      </c>
      <c r="J18" s="112" t="str">
        <f>IF('NEO PE'!R21=0," ",'NEO PE'!R21)</f>
        <v xml:space="preserve"> </v>
      </c>
      <c r="K18" s="112" t="str">
        <f>IF('NEO PE'!S21=0," ",'NEO PE'!S21)</f>
        <v xml:space="preserve"> </v>
      </c>
      <c r="L18" s="112" t="str">
        <f>IF('NEO PE'!T21=0," ",'NEO PE'!T21)</f>
        <v xml:space="preserve"> </v>
      </c>
      <c r="M18" s="114">
        <f t="shared" si="1"/>
        <v>0</v>
      </c>
      <c r="N18" s="115">
        <f>M18*'NEO PE'!H21</f>
        <v>0</v>
      </c>
      <c r="O18" s="116">
        <f>M18*'NEO PE'!AN21</f>
        <v>0</v>
      </c>
    </row>
    <row r="19" spans="1:15" ht="23.25" customHeight="1" thickBot="1">
      <c r="A19" s="150" t="str">
        <f>'NEO PE'!D22</f>
        <v>NEO-20PE</v>
      </c>
      <c r="B19" s="620">
        <f>'NEO PE'!H22</f>
        <v>4</v>
      </c>
      <c r="C19" s="112" t="str">
        <f>IF('NEO PE'!K22=0," ",'NEO PE'!K22)</f>
        <v xml:space="preserve"> </v>
      </c>
      <c r="D19" s="112" t="str">
        <f>IF('NEO PE'!L22=0," ",'NEO PE'!L22)</f>
        <v xml:space="preserve"> </v>
      </c>
      <c r="E19" s="112" t="str">
        <f>IF('NEO PE'!M22=0," ",'NEO PE'!M22)</f>
        <v xml:space="preserve"> </v>
      </c>
      <c r="F19" s="112" t="str">
        <f>IF('NEO PE'!N22=0," ",'NEO PE'!N22)</f>
        <v xml:space="preserve"> </v>
      </c>
      <c r="G19" s="112" t="str">
        <f>IF('NEO PE'!O22=0," ",'NEO PE'!O22)</f>
        <v xml:space="preserve"> </v>
      </c>
      <c r="H19" s="112" t="str">
        <f>IF('NEO PE'!P22=0," ",'NEO PE'!P22)</f>
        <v xml:space="preserve"> </v>
      </c>
      <c r="I19" s="112" t="str">
        <f>IF('NEO PE'!Q22=0," ",'NEO PE'!Q22)</f>
        <v xml:space="preserve"> </v>
      </c>
      <c r="J19" s="112" t="str">
        <f>IF('NEO PE'!R22=0," ",'NEO PE'!R22)</f>
        <v xml:space="preserve"> </v>
      </c>
      <c r="K19" s="112" t="str">
        <f>IF('NEO PE'!S22=0," ",'NEO PE'!S22)</f>
        <v xml:space="preserve"> </v>
      </c>
      <c r="L19" s="112" t="str">
        <f>IF('NEO PE'!T22=0," ",'NEO PE'!T22)</f>
        <v xml:space="preserve"> </v>
      </c>
      <c r="M19" s="114">
        <f t="shared" si="1"/>
        <v>0</v>
      </c>
      <c r="N19" s="115">
        <f>M19*'NEO PE'!H22</f>
        <v>0</v>
      </c>
      <c r="O19" s="116">
        <f>M19*'NEO PE'!AN22</f>
        <v>0</v>
      </c>
    </row>
    <row r="20" spans="1:15" ht="23.25" customHeight="1" thickBot="1">
      <c r="A20" s="150" t="str">
        <f>'NEO PE'!D23</f>
        <v>NEO-22PE</v>
      </c>
      <c r="B20" s="620">
        <f>'NEO PE'!H23</f>
        <v>4</v>
      </c>
      <c r="C20" s="112" t="str">
        <f>IF('NEO PE'!K23=0," ",'NEO PE'!K23)</f>
        <v xml:space="preserve"> </v>
      </c>
      <c r="D20" s="112" t="str">
        <f>IF('NEO PE'!L23=0," ",'NEO PE'!L23)</f>
        <v xml:space="preserve"> </v>
      </c>
      <c r="E20" s="112" t="str">
        <f>IF('NEO PE'!M23=0," ",'NEO PE'!M23)</f>
        <v xml:space="preserve"> </v>
      </c>
      <c r="F20" s="112" t="str">
        <f>IF('NEO PE'!N23=0," ",'NEO PE'!N23)</f>
        <v xml:space="preserve"> </v>
      </c>
      <c r="G20" s="112" t="str">
        <f>IF('NEO PE'!O23=0," ",'NEO PE'!O23)</f>
        <v xml:space="preserve"> </v>
      </c>
      <c r="H20" s="112" t="str">
        <f>IF('NEO PE'!P23=0," ",'NEO PE'!P23)</f>
        <v xml:space="preserve"> </v>
      </c>
      <c r="I20" s="112" t="str">
        <f>IF('NEO PE'!Q23=0," ",'NEO PE'!Q23)</f>
        <v xml:space="preserve"> </v>
      </c>
      <c r="J20" s="112" t="str">
        <f>IF('NEO PE'!R23=0," ",'NEO PE'!R23)</f>
        <v xml:space="preserve"> </v>
      </c>
      <c r="K20" s="112" t="str">
        <f>IF('NEO PE'!S23=0," ",'NEO PE'!S23)</f>
        <v xml:space="preserve"> </v>
      </c>
      <c r="L20" s="112" t="str">
        <f>IF('NEO PE'!T23=0," ",'NEO PE'!T23)</f>
        <v xml:space="preserve"> </v>
      </c>
      <c r="M20" s="114">
        <f t="shared" si="1"/>
        <v>0</v>
      </c>
      <c r="N20" s="115">
        <f>M20*'NEO PE'!H23</f>
        <v>0</v>
      </c>
      <c r="O20" s="116">
        <f>M20*'NEO PE'!AN23</f>
        <v>0</v>
      </c>
    </row>
    <row r="21" spans="1:15" ht="23.25" customHeight="1" thickBot="1">
      <c r="A21" s="150" t="str">
        <f>'NEO PE'!D24</f>
        <v>NEO-24PE</v>
      </c>
      <c r="B21" s="620">
        <f>'NEO PE'!H24</f>
        <v>4</v>
      </c>
      <c r="C21" s="112" t="str">
        <f>IF('NEO PE'!K24=0," ",'NEO PE'!K24)</f>
        <v xml:space="preserve"> </v>
      </c>
      <c r="D21" s="112" t="str">
        <f>IF('NEO PE'!L24=0," ",'NEO PE'!L24)</f>
        <v xml:space="preserve"> </v>
      </c>
      <c r="E21" s="112" t="str">
        <f>IF('NEO PE'!M24=0," ",'NEO PE'!M24)</f>
        <v xml:space="preserve"> </v>
      </c>
      <c r="F21" s="112" t="str">
        <f>IF('NEO PE'!N24=0," ",'NEO PE'!N24)</f>
        <v xml:space="preserve"> </v>
      </c>
      <c r="G21" s="112" t="str">
        <f>IF('NEO PE'!O24=0," ",'NEO PE'!O24)</f>
        <v xml:space="preserve"> </v>
      </c>
      <c r="H21" s="112" t="str">
        <f>IF('NEO PE'!P24=0," ",'NEO PE'!P24)</f>
        <v xml:space="preserve"> </v>
      </c>
      <c r="I21" s="112" t="str">
        <f>IF('NEO PE'!Q24=0," ",'NEO PE'!Q24)</f>
        <v xml:space="preserve"> </v>
      </c>
      <c r="J21" s="112" t="str">
        <f>IF('NEO PE'!R24=0," ",'NEO PE'!R24)</f>
        <v xml:space="preserve"> </v>
      </c>
      <c r="K21" s="112" t="str">
        <f>IF('NEO PE'!S24=0," ",'NEO PE'!S24)</f>
        <v xml:space="preserve"> </v>
      </c>
      <c r="L21" s="112" t="str">
        <f>IF('NEO PE'!T24=0," ",'NEO PE'!T24)</f>
        <v xml:space="preserve"> </v>
      </c>
      <c r="M21" s="114">
        <f t="shared" si="1"/>
        <v>0</v>
      </c>
      <c r="N21" s="115">
        <f>M21*'NEO PE'!H24</f>
        <v>0</v>
      </c>
      <c r="O21" s="116">
        <f>M21*'NEO PE'!AN24</f>
        <v>0</v>
      </c>
    </row>
    <row r="22" spans="1:15" ht="23.25" customHeight="1" thickBot="1">
      <c r="A22" s="150" t="str">
        <f>'NEO PE'!D25</f>
        <v>NEO-26PE</v>
      </c>
      <c r="B22" s="620">
        <f>'NEO PE'!H25</f>
        <v>6</v>
      </c>
      <c r="C22" s="112" t="str">
        <f>IF('NEO PE'!K25=0," ",'NEO PE'!K25)</f>
        <v xml:space="preserve"> </v>
      </c>
      <c r="D22" s="112" t="str">
        <f>IF('NEO PE'!L25=0," ",'NEO PE'!L25)</f>
        <v xml:space="preserve"> </v>
      </c>
      <c r="E22" s="112" t="str">
        <f>IF('NEO PE'!M25=0," ",'NEO PE'!M25)</f>
        <v xml:space="preserve"> </v>
      </c>
      <c r="F22" s="112" t="str">
        <f>IF('NEO PE'!N25=0," ",'NEO PE'!N25)</f>
        <v xml:space="preserve"> </v>
      </c>
      <c r="G22" s="112" t="str">
        <f>IF('NEO PE'!O25=0," ",'NEO PE'!O25)</f>
        <v xml:space="preserve"> </v>
      </c>
      <c r="H22" s="112" t="str">
        <f>IF('NEO PE'!P25=0," ",'NEO PE'!P25)</f>
        <v xml:space="preserve"> </v>
      </c>
      <c r="I22" s="112" t="str">
        <f>IF('NEO PE'!Q25=0," ",'NEO PE'!Q25)</f>
        <v xml:space="preserve"> </v>
      </c>
      <c r="J22" s="112" t="str">
        <f>IF('NEO PE'!R25=0," ",'NEO PE'!R25)</f>
        <v xml:space="preserve"> </v>
      </c>
      <c r="K22" s="112" t="str">
        <f>IF('NEO PE'!S25=0," ",'NEO PE'!S25)</f>
        <v xml:space="preserve"> </v>
      </c>
      <c r="L22" s="112" t="str">
        <f>IF('NEO PE'!T25=0," ",'NEO PE'!T25)</f>
        <v xml:space="preserve"> </v>
      </c>
      <c r="M22" s="114">
        <f t="shared" si="1"/>
        <v>0</v>
      </c>
      <c r="N22" s="115">
        <f>M22*'NEO PE'!H25</f>
        <v>0</v>
      </c>
      <c r="O22" s="116">
        <f>M22*'NEO PE'!AN25</f>
        <v>0</v>
      </c>
    </row>
    <row r="23" spans="1:15" ht="23.25" customHeight="1" thickBot="1">
      <c r="A23" s="150" t="str">
        <f>'NEO PE'!D26</f>
        <v>NEO-28PE</v>
      </c>
      <c r="B23" s="620">
        <f>'NEO PE'!H26</f>
        <v>8</v>
      </c>
      <c r="C23" s="112" t="str">
        <f>IF('NEO PE'!K26=0," ",'NEO PE'!K26)</f>
        <v xml:space="preserve"> </v>
      </c>
      <c r="D23" s="112" t="str">
        <f>IF('NEO PE'!L26=0," ",'NEO PE'!L26)</f>
        <v xml:space="preserve"> </v>
      </c>
      <c r="E23" s="112" t="str">
        <f>IF('NEO PE'!M26=0," ",'NEO PE'!M26)</f>
        <v xml:space="preserve"> </v>
      </c>
      <c r="F23" s="112" t="str">
        <f>IF('NEO PE'!N26=0," ",'NEO PE'!N26)</f>
        <v xml:space="preserve"> </v>
      </c>
      <c r="G23" s="112" t="str">
        <f>IF('NEO PE'!O26=0," ",'NEO PE'!O26)</f>
        <v xml:space="preserve"> </v>
      </c>
      <c r="H23" s="112" t="str">
        <f>IF('NEO PE'!P26=0," ",'NEO PE'!P26)</f>
        <v xml:space="preserve"> </v>
      </c>
      <c r="I23" s="112" t="str">
        <f>IF('NEO PE'!Q26=0," ",'NEO PE'!Q26)</f>
        <v xml:space="preserve"> </v>
      </c>
      <c r="J23" s="112" t="str">
        <f>IF('NEO PE'!R26=0," ",'NEO PE'!R26)</f>
        <v xml:space="preserve"> </v>
      </c>
      <c r="K23" s="112" t="str">
        <f>IF('NEO PE'!S26=0," ",'NEO PE'!S26)</f>
        <v xml:space="preserve"> </v>
      </c>
      <c r="L23" s="112" t="str">
        <f>IF('NEO PE'!T26=0," ",'NEO PE'!T26)</f>
        <v xml:space="preserve"> </v>
      </c>
      <c r="M23" s="114">
        <f t="shared" si="1"/>
        <v>0</v>
      </c>
      <c r="N23" s="115">
        <f>M23*'NEO PE'!H26</f>
        <v>0</v>
      </c>
      <c r="O23" s="116">
        <f>M23*'NEO PE'!AN26</f>
        <v>0</v>
      </c>
    </row>
    <row r="24" spans="1:15" ht="23.25" customHeight="1" thickBot="1">
      <c r="A24" s="150" t="str">
        <f>'NEO PE'!D27</f>
        <v>NEO-30PE</v>
      </c>
      <c r="B24" s="620">
        <f>'NEO PE'!H27</f>
        <v>8</v>
      </c>
      <c r="C24" s="112" t="str">
        <f>IF('NEO PE'!K27=0," ",'NEO PE'!K27)</f>
        <v xml:space="preserve"> </v>
      </c>
      <c r="D24" s="112" t="str">
        <f>IF('NEO PE'!L27=0," ",'NEO PE'!L27)</f>
        <v xml:space="preserve"> </v>
      </c>
      <c r="E24" s="112" t="str">
        <f>IF('NEO PE'!M27=0," ",'NEO PE'!M27)</f>
        <v xml:space="preserve"> </v>
      </c>
      <c r="F24" s="112" t="str">
        <f>IF('NEO PE'!N27=0," ",'NEO PE'!N27)</f>
        <v xml:space="preserve"> </v>
      </c>
      <c r="G24" s="112" t="str">
        <f>IF('NEO PE'!O27=0," ",'NEO PE'!O27)</f>
        <v xml:space="preserve"> </v>
      </c>
      <c r="H24" s="112" t="str">
        <f>IF('NEO PE'!P27=0," ",'NEO PE'!P27)</f>
        <v xml:space="preserve"> </v>
      </c>
      <c r="I24" s="112" t="str">
        <f>IF('NEO PE'!Q27=0," ",'NEO PE'!Q27)</f>
        <v xml:space="preserve"> </v>
      </c>
      <c r="J24" s="112" t="str">
        <f>IF('NEO PE'!R27=0," ",'NEO PE'!R27)</f>
        <v xml:space="preserve"> </v>
      </c>
      <c r="K24" s="112" t="str">
        <f>IF('NEO PE'!S27=0," ",'NEO PE'!S27)</f>
        <v xml:space="preserve"> </v>
      </c>
      <c r="L24" s="112" t="str">
        <f>IF('NEO PE'!T27=0," ",'NEO PE'!T27)</f>
        <v xml:space="preserve"> </v>
      </c>
      <c r="M24" s="114">
        <f t="shared" si="1"/>
        <v>0</v>
      </c>
      <c r="N24" s="115">
        <f>M24*'NEO PE'!H27</f>
        <v>0</v>
      </c>
      <c r="O24" s="116">
        <f>M24*'NEO PE'!AN27</f>
        <v>0</v>
      </c>
    </row>
    <row r="25" spans="1:15" ht="23.25" customHeight="1" thickBot="1">
      <c r="A25" s="150" t="str">
        <f>'NEO PE'!D28</f>
        <v>NEO-41PE</v>
      </c>
      <c r="B25" s="620">
        <f>'NEO PE'!H28</f>
        <v>22</v>
      </c>
      <c r="C25" s="112" t="str">
        <f>IF('NEO PE'!K28=0," ",'NEO PE'!K28)</f>
        <v xml:space="preserve"> </v>
      </c>
      <c r="D25" s="112" t="str">
        <f>IF('NEO PE'!L28=0," ",'NEO PE'!L28)</f>
        <v xml:space="preserve"> </v>
      </c>
      <c r="E25" s="112" t="str">
        <f>IF('NEO PE'!M28=0," ",'NEO PE'!M28)</f>
        <v xml:space="preserve"> </v>
      </c>
      <c r="F25" s="112" t="str">
        <f>IF('NEO PE'!N28=0," ",'NEO PE'!N28)</f>
        <v xml:space="preserve"> </v>
      </c>
      <c r="G25" s="112" t="str">
        <f>IF('NEO PE'!O28=0," ",'NEO PE'!O28)</f>
        <v xml:space="preserve"> </v>
      </c>
      <c r="H25" s="112" t="str">
        <f>IF('NEO PE'!P28=0," ",'NEO PE'!P28)</f>
        <v xml:space="preserve"> </v>
      </c>
      <c r="I25" s="112" t="str">
        <f>IF('NEO PE'!Q28=0," ",'NEO PE'!Q28)</f>
        <v xml:space="preserve"> </v>
      </c>
      <c r="J25" s="112" t="str">
        <f>IF('NEO PE'!R28=0," ",'NEO PE'!R28)</f>
        <v xml:space="preserve"> </v>
      </c>
      <c r="K25" s="112" t="str">
        <f>IF('NEO PE'!S28=0," ",'NEO PE'!S28)</f>
        <v xml:space="preserve"> </v>
      </c>
      <c r="L25" s="112" t="str">
        <f>IF('NEO PE'!T28=0," ",'NEO PE'!T28)</f>
        <v xml:space="preserve"> </v>
      </c>
      <c r="M25" s="114">
        <f t="shared" si="1"/>
        <v>0</v>
      </c>
      <c r="N25" s="115">
        <f>M25*'NEO PE'!H28</f>
        <v>0</v>
      </c>
      <c r="O25" s="116">
        <f>M25*'NEO PE'!AN28</f>
        <v>0</v>
      </c>
    </row>
    <row r="26" spans="1:15" ht="23.25" customHeight="1" thickBot="1">
      <c r="A26" s="150" t="str">
        <f>'NEO PE'!D29</f>
        <v>NEO-42PE</v>
      </c>
      <c r="B26" s="620">
        <f>'NEO PE'!H29</f>
        <v>12</v>
      </c>
      <c r="C26" s="112" t="str">
        <f>IF('NEO PE'!K29=0," ",'NEO PE'!K29)</f>
        <v xml:space="preserve"> </v>
      </c>
      <c r="D26" s="112" t="str">
        <f>IF('NEO PE'!L29=0," ",'NEO PE'!L29)</f>
        <v xml:space="preserve"> </v>
      </c>
      <c r="E26" s="112" t="str">
        <f>IF('NEO PE'!M29=0," ",'NEO PE'!M29)</f>
        <v xml:space="preserve"> </v>
      </c>
      <c r="F26" s="112" t="str">
        <f>IF('NEO PE'!N29=0," ",'NEO PE'!N29)</f>
        <v xml:space="preserve"> </v>
      </c>
      <c r="G26" s="112" t="str">
        <f>IF('NEO PE'!O29=0," ",'NEO PE'!O29)</f>
        <v xml:space="preserve"> </v>
      </c>
      <c r="H26" s="112" t="str">
        <f>IF('NEO PE'!P29=0," ",'NEO PE'!P29)</f>
        <v xml:space="preserve"> </v>
      </c>
      <c r="I26" s="112" t="str">
        <f>IF('NEO PE'!Q29=0," ",'NEO PE'!Q29)</f>
        <v xml:space="preserve"> </v>
      </c>
      <c r="J26" s="112" t="str">
        <f>IF('NEO PE'!R29=0," ",'NEO PE'!R29)</f>
        <v xml:space="preserve"> </v>
      </c>
      <c r="K26" s="112" t="str">
        <f>IF('NEO PE'!S29=0," ",'NEO PE'!S29)</f>
        <v xml:space="preserve"> </v>
      </c>
      <c r="L26" s="112" t="str">
        <f>IF('NEO PE'!T29=0," ",'NEO PE'!T29)</f>
        <v xml:space="preserve"> </v>
      </c>
      <c r="M26" s="114">
        <f t="shared" si="1"/>
        <v>0</v>
      </c>
      <c r="N26" s="115">
        <f>M26*'NEO PE'!H29</f>
        <v>0</v>
      </c>
      <c r="O26" s="116">
        <f>M26*'NEO PE'!AN29</f>
        <v>0</v>
      </c>
    </row>
    <row r="27" spans="1:15" ht="23.25" customHeight="1" thickBot="1">
      <c r="A27" s="150" t="str">
        <f>'NEO PE'!D30</f>
        <v>NEO-43PE</v>
      </c>
      <c r="B27" s="620">
        <f>'NEO PE'!H30</f>
        <v>12</v>
      </c>
      <c r="C27" s="112" t="str">
        <f>IF('NEO PE'!K30=0," ",'NEO PE'!K30)</f>
        <v xml:space="preserve"> </v>
      </c>
      <c r="D27" s="112" t="str">
        <f>IF('NEO PE'!L30=0," ",'NEO PE'!L30)</f>
        <v xml:space="preserve"> </v>
      </c>
      <c r="E27" s="112" t="str">
        <f>IF('NEO PE'!M30=0," ",'NEO PE'!M30)</f>
        <v xml:space="preserve"> </v>
      </c>
      <c r="F27" s="112" t="str">
        <f>IF('NEO PE'!N30=0," ",'NEO PE'!N30)</f>
        <v xml:space="preserve"> </v>
      </c>
      <c r="G27" s="112" t="str">
        <f>IF('NEO PE'!O30=0," ",'NEO PE'!O30)</f>
        <v xml:space="preserve"> </v>
      </c>
      <c r="H27" s="112" t="str">
        <f>IF('NEO PE'!P30=0," ",'NEO PE'!P30)</f>
        <v xml:space="preserve"> </v>
      </c>
      <c r="I27" s="112" t="str">
        <f>IF('NEO PE'!Q30=0," ",'NEO PE'!Q30)</f>
        <v xml:space="preserve"> </v>
      </c>
      <c r="J27" s="112" t="str">
        <f>IF('NEO PE'!R30=0," ",'NEO PE'!R30)</f>
        <v xml:space="preserve"> </v>
      </c>
      <c r="K27" s="112" t="str">
        <f>IF('NEO PE'!S30=0," ",'NEO PE'!S30)</f>
        <v xml:space="preserve"> </v>
      </c>
      <c r="L27" s="112" t="str">
        <f>IF('NEO PE'!T30=0," ",'NEO PE'!T30)</f>
        <v xml:space="preserve"> </v>
      </c>
      <c r="M27" s="114">
        <f t="shared" si="1"/>
        <v>0</v>
      </c>
      <c r="N27" s="115">
        <f>M27*'NEO PE'!H30</f>
        <v>0</v>
      </c>
      <c r="O27" s="116">
        <f>M27*'NEO PE'!AN30</f>
        <v>0</v>
      </c>
    </row>
    <row r="28" spans="1:15" ht="23.25" customHeight="1" thickBot="1">
      <c r="A28" s="150" t="str">
        <f>'NEO PE'!D31</f>
        <v>NEO-44PE</v>
      </c>
      <c r="B28" s="620">
        <f>'NEO PE'!H31</f>
        <v>12</v>
      </c>
      <c r="C28" s="112" t="str">
        <f>IF('NEO PE'!K31=0," ",'NEO PE'!K31)</f>
        <v xml:space="preserve"> </v>
      </c>
      <c r="D28" s="112" t="str">
        <f>IF('NEO PE'!L31=0," ",'NEO PE'!L31)</f>
        <v xml:space="preserve"> </v>
      </c>
      <c r="E28" s="112" t="str">
        <f>IF('NEO PE'!M31=0," ",'NEO PE'!M31)</f>
        <v xml:space="preserve"> </v>
      </c>
      <c r="F28" s="112" t="str">
        <f>IF('NEO PE'!N31=0," ",'NEO PE'!N31)</f>
        <v xml:space="preserve"> </v>
      </c>
      <c r="G28" s="112" t="str">
        <f>IF('NEO PE'!O31=0," ",'NEO PE'!O31)</f>
        <v xml:space="preserve"> </v>
      </c>
      <c r="H28" s="112" t="str">
        <f>IF('NEO PE'!P31=0," ",'NEO PE'!P31)</f>
        <v xml:space="preserve"> </v>
      </c>
      <c r="I28" s="112" t="str">
        <f>IF('NEO PE'!Q31=0," ",'NEO PE'!Q31)</f>
        <v xml:space="preserve"> </v>
      </c>
      <c r="J28" s="112" t="str">
        <f>IF('NEO PE'!R31=0," ",'NEO PE'!R31)</f>
        <v xml:space="preserve"> </v>
      </c>
      <c r="K28" s="112" t="str">
        <f>IF('NEO PE'!S31=0," ",'NEO PE'!S31)</f>
        <v xml:space="preserve"> </v>
      </c>
      <c r="L28" s="112" t="str">
        <f>IF('NEO PE'!T31=0," ",'NEO PE'!T31)</f>
        <v xml:space="preserve"> </v>
      </c>
      <c r="M28" s="114">
        <f t="shared" si="1"/>
        <v>0</v>
      </c>
      <c r="N28" s="115">
        <f>M28*'NEO PE'!H31</f>
        <v>0</v>
      </c>
      <c r="O28" s="116">
        <f>M28*'NEO PE'!AN31</f>
        <v>0</v>
      </c>
    </row>
    <row r="29" spans="1:15" ht="23.25" customHeight="1" thickBot="1">
      <c r="A29" s="150" t="str">
        <f>'NEO PE'!D32</f>
        <v>NEO-45PE</v>
      </c>
      <c r="B29" s="620">
        <f>'NEO PE'!H32</f>
        <v>10</v>
      </c>
      <c r="C29" s="112" t="str">
        <f>IF('NEO PE'!K32=0," ",'NEO PE'!K32)</f>
        <v xml:space="preserve"> </v>
      </c>
      <c r="D29" s="112" t="str">
        <f>IF('NEO PE'!L32=0," ",'NEO PE'!L32)</f>
        <v xml:space="preserve"> </v>
      </c>
      <c r="E29" s="112" t="str">
        <f>IF('NEO PE'!M32=0," ",'NEO PE'!M32)</f>
        <v xml:space="preserve"> </v>
      </c>
      <c r="F29" s="112" t="str">
        <f>IF('NEO PE'!N32=0," ",'NEO PE'!N32)</f>
        <v xml:space="preserve"> </v>
      </c>
      <c r="G29" s="112" t="str">
        <f>IF('NEO PE'!O32=0," ",'NEO PE'!O32)</f>
        <v xml:space="preserve"> </v>
      </c>
      <c r="H29" s="112" t="str">
        <f>IF('NEO PE'!P32=0," ",'NEO PE'!P32)</f>
        <v xml:space="preserve"> </v>
      </c>
      <c r="I29" s="112" t="str">
        <f>IF('NEO PE'!Q32=0," ",'NEO PE'!Q32)</f>
        <v xml:space="preserve"> </v>
      </c>
      <c r="J29" s="112" t="str">
        <f>IF('NEO PE'!R32=0," ",'NEO PE'!R32)</f>
        <v xml:space="preserve"> </v>
      </c>
      <c r="K29" s="112" t="str">
        <f>IF('NEO PE'!S32=0," ",'NEO PE'!S32)</f>
        <v xml:space="preserve"> </v>
      </c>
      <c r="L29" s="112" t="str">
        <f>IF('NEO PE'!T32=0," ",'NEO PE'!T32)</f>
        <v xml:space="preserve"> </v>
      </c>
      <c r="M29" s="114">
        <f t="shared" si="1"/>
        <v>0</v>
      </c>
      <c r="N29" s="115">
        <f>M29*'NEO PE'!H32</f>
        <v>0</v>
      </c>
      <c r="O29" s="116">
        <f>M29*'NEO PE'!AN32</f>
        <v>0</v>
      </c>
    </row>
    <row r="30" spans="1:15" ht="23.25" customHeight="1" thickBot="1">
      <c r="A30" s="150" t="str">
        <f>'NEO PE'!D33</f>
        <v>NEO-46PE</v>
      </c>
      <c r="B30" s="620">
        <f>'NEO PE'!H33</f>
        <v>10</v>
      </c>
      <c r="C30" s="112" t="str">
        <f>IF('NEO PE'!K33=0," ",'NEO PE'!K33)</f>
        <v xml:space="preserve"> </v>
      </c>
      <c r="D30" s="112" t="str">
        <f>IF('NEO PE'!L33=0," ",'NEO PE'!L33)</f>
        <v xml:space="preserve"> </v>
      </c>
      <c r="E30" s="112" t="str">
        <f>IF('NEO PE'!M33=0," ",'NEO PE'!M33)</f>
        <v xml:space="preserve"> </v>
      </c>
      <c r="F30" s="112" t="str">
        <f>IF('NEO PE'!N33=0," ",'NEO PE'!N33)</f>
        <v xml:space="preserve"> </v>
      </c>
      <c r="G30" s="112" t="str">
        <f>IF('NEO PE'!O33=0," ",'NEO PE'!O33)</f>
        <v xml:space="preserve"> </v>
      </c>
      <c r="H30" s="112" t="str">
        <f>IF('NEO PE'!P33=0," ",'NEO PE'!P33)</f>
        <v xml:space="preserve"> </v>
      </c>
      <c r="I30" s="112" t="str">
        <f>IF('NEO PE'!Q33=0," ",'NEO PE'!Q33)</f>
        <v xml:space="preserve"> </v>
      </c>
      <c r="J30" s="112" t="str">
        <f>IF('NEO PE'!R33=0," ",'NEO PE'!R33)</f>
        <v xml:space="preserve"> </v>
      </c>
      <c r="K30" s="112" t="str">
        <f>IF('NEO PE'!S33=0," ",'NEO PE'!S33)</f>
        <v xml:space="preserve"> </v>
      </c>
      <c r="L30" s="112" t="str">
        <f>IF('NEO PE'!T33=0," ",'NEO PE'!T33)</f>
        <v xml:space="preserve"> </v>
      </c>
      <c r="M30" s="114">
        <f t="shared" si="1"/>
        <v>0</v>
      </c>
      <c r="N30" s="115">
        <f>M30*'NEO PE'!H33</f>
        <v>0</v>
      </c>
      <c r="O30" s="116">
        <f>M30*'NEO PE'!AN33</f>
        <v>0</v>
      </c>
    </row>
    <row r="31" spans="1:15" ht="23.25" customHeight="1">
      <c r="A31" s="150" t="str">
        <f>'NEO PE'!D34</f>
        <v>NEO-47PE</v>
      </c>
      <c r="B31" s="620">
        <f>'NEO PE'!H34</f>
        <v>8</v>
      </c>
      <c r="C31" s="112" t="str">
        <f>IF('NEO PE'!K34=0," ",'NEO PE'!K34)</f>
        <v xml:space="preserve"> </v>
      </c>
      <c r="D31" s="112" t="str">
        <f>IF('NEO PE'!L34=0," ",'NEO PE'!L34)</f>
        <v xml:space="preserve"> </v>
      </c>
      <c r="E31" s="112" t="str">
        <f>IF('NEO PE'!M34=0," ",'NEO PE'!M34)</f>
        <v xml:space="preserve"> </v>
      </c>
      <c r="F31" s="112" t="str">
        <f>IF('NEO PE'!N34=0," ",'NEO PE'!N34)</f>
        <v xml:space="preserve"> </v>
      </c>
      <c r="G31" s="112" t="str">
        <f>IF('NEO PE'!O34=0," ",'NEO PE'!O34)</f>
        <v xml:space="preserve"> </v>
      </c>
      <c r="H31" s="112" t="str">
        <f>IF('NEO PE'!P34=0," ",'NEO PE'!P34)</f>
        <v xml:space="preserve"> </v>
      </c>
      <c r="I31" s="112" t="str">
        <f>IF('NEO PE'!Q34=0," ",'NEO PE'!Q34)</f>
        <v xml:space="preserve"> </v>
      </c>
      <c r="J31" s="112" t="str">
        <f>IF('NEO PE'!R34=0," ",'NEO PE'!R34)</f>
        <v xml:space="preserve"> </v>
      </c>
      <c r="K31" s="112" t="str">
        <f>IF('NEO PE'!S34=0," ",'NEO PE'!S34)</f>
        <v xml:space="preserve"> </v>
      </c>
      <c r="L31" s="112" t="str">
        <f>IF('NEO PE'!T34=0," ",'NEO PE'!T34)</f>
        <v xml:space="preserve"> </v>
      </c>
      <c r="M31" s="114">
        <f t="shared" si="1"/>
        <v>0</v>
      </c>
      <c r="N31" s="115">
        <f>M31*'NEO PE'!H34</f>
        <v>0</v>
      </c>
      <c r="O31" s="116">
        <f>M31*'NEO PE'!AN34</f>
        <v>0</v>
      </c>
    </row>
  </sheetData>
  <sheetProtection selectLockedCells="1" selectUnlockedCells="1"/>
  <autoFilter ref="M6:M24" xr:uid="{00000000-0009-0000-0000-000006000000}"/>
  <mergeCells count="8">
    <mergeCell ref="B6:B7"/>
    <mergeCell ref="A1:D2"/>
    <mergeCell ref="H2:I2"/>
    <mergeCell ref="J2:M2"/>
    <mergeCell ref="A3:C3"/>
    <mergeCell ref="K3:O3"/>
    <mergeCell ref="A4:J4"/>
    <mergeCell ref="K4:O4"/>
  </mergeCells>
  <conditionalFormatting sqref="A6 C6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{67214A2C-5F70-420D-82BB-706CED3B5EC8}</x14:id>
        </ext>
      </extLst>
    </cfRule>
  </conditionalFormatting>
  <conditionalFormatting sqref="D6:J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{D03C3FD3-C449-4265-BFEC-9A5F639432A9}</x14:id>
        </ext>
      </extLst>
    </cfRule>
  </conditionalFormatting>
  <pageMargins left="0.23622047244094491" right="0.23622047244094491" top="0.74803149606299213" bottom="0.74803149606299213" header="0.31496062992125984" footer="0.31496062992125984"/>
  <pageSetup paperSize="9" orientation="landscape" r:id="rId1"/>
  <headerFooter>
    <oddHeader xml:space="preserve">&amp;C
</oddHeader>
    <oddFooter>&amp;C&amp;P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7214A2C-5F70-420D-82BB-706CED3B5EC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A6 C6</xm:sqref>
        </x14:conditionalFormatting>
        <x14:conditionalFormatting xmlns:xm="http://schemas.microsoft.com/office/excel/2006/main">
          <x14:cfRule type="dataBar" id="{D03C3FD3-C449-4265-BFEC-9A5F639432A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D6:J6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44A87-026E-47E6-8798-6179CB039520}">
  <sheetPr codeName="List10"/>
  <dimension ref="A1:M32"/>
  <sheetViews>
    <sheetView showGridLines="0" zoomScaleNormal="100" workbookViewId="0">
      <selection activeCell="A4" sqref="A4:A27"/>
    </sheetView>
  </sheetViews>
  <sheetFormatPr defaultColWidth="12.296875" defaultRowHeight="15.6"/>
  <cols>
    <col min="1" max="1" width="9" style="76" customWidth="1"/>
    <col min="2" max="3" width="6.5" style="76" customWidth="1"/>
    <col min="4" max="11" width="6.5" style="75" customWidth="1"/>
    <col min="12" max="12" width="6.796875" style="75" customWidth="1"/>
    <col min="13" max="13" width="6.5" style="75" customWidth="1"/>
    <col min="14" max="14" width="10.5" style="76" customWidth="1"/>
    <col min="15" max="15" width="4.796875" style="76" customWidth="1"/>
    <col min="16" max="16384" width="12.296875" style="76"/>
  </cols>
  <sheetData>
    <row r="1" spans="1:13" ht="29.25" customHeight="1">
      <c r="A1" s="708">
        <f>'PE PRODUCTION LIST NEO'!A4</f>
        <v>0</v>
      </c>
      <c r="B1" s="708"/>
      <c r="C1" s="708"/>
      <c r="D1" s="708"/>
      <c r="E1" s="708"/>
      <c r="F1" s="708"/>
      <c r="G1" s="708"/>
      <c r="H1" s="708"/>
      <c r="I1" s="709">
        <f>'PE PRODUCTION LIST NEO'!K4</f>
        <v>0</v>
      </c>
      <c r="J1" s="709"/>
      <c r="K1" s="709"/>
      <c r="L1" s="709"/>
    </row>
    <row r="2" spans="1:13" s="49" customFormat="1" ht="24" customHeight="1">
      <c r="L2" s="494">
        <f>SUM(L4:L27)</f>
        <v>0</v>
      </c>
    </row>
    <row r="3" spans="1:13" ht="60" customHeight="1">
      <c r="A3" s="77" t="s">
        <v>16</v>
      </c>
      <c r="B3" s="84" t="s">
        <v>1</v>
      </c>
      <c r="C3" s="84" t="s">
        <v>2</v>
      </c>
      <c r="D3" s="84" t="s">
        <v>10</v>
      </c>
      <c r="E3" s="84" t="s">
        <v>30</v>
      </c>
      <c r="F3" s="84" t="s">
        <v>3</v>
      </c>
      <c r="G3" s="84" t="s">
        <v>381</v>
      </c>
      <c r="H3" s="84" t="s">
        <v>13</v>
      </c>
      <c r="I3" s="84" t="s">
        <v>17</v>
      </c>
      <c r="J3" s="84" t="s">
        <v>104</v>
      </c>
      <c r="K3" s="84" t="s">
        <v>255</v>
      </c>
      <c r="L3" s="78" t="s">
        <v>19</v>
      </c>
      <c r="M3" s="76"/>
    </row>
    <row r="4" spans="1:13" ht="23.25" customHeight="1">
      <c r="A4" s="79" t="str">
        <f>'NEO PE'!D11</f>
        <v>NEO-6PE</v>
      </c>
      <c r="B4" s="137" t="str">
        <f>IF('NEO PE'!K11=0," ",'NEO PE'!K11)</f>
        <v xml:space="preserve"> </v>
      </c>
      <c r="C4" s="137" t="str">
        <f>IF('NEO PE'!L11=0," ",'NEO PE'!L11)</f>
        <v xml:space="preserve"> </v>
      </c>
      <c r="D4" s="137" t="str">
        <f>IF('NEO PE'!M11=0," ",'NEO PE'!M11)</f>
        <v xml:space="preserve"> </v>
      </c>
      <c r="E4" s="137" t="str">
        <f>IF('NEO PE'!N11=0," ",'NEO PE'!N11)</f>
        <v xml:space="preserve"> </v>
      </c>
      <c r="F4" s="137" t="str">
        <f>IF('NEO PE'!O11=0," ",'NEO PE'!O11)</f>
        <v xml:space="preserve"> </v>
      </c>
      <c r="G4" s="137" t="str">
        <f>IF('NEO PE'!P11=0," ",'NEO PE'!P11)</f>
        <v xml:space="preserve"> </v>
      </c>
      <c r="H4" s="137" t="str">
        <f>IF('NEO PE'!Q11=0," ",'NEO PE'!Q11)</f>
        <v xml:space="preserve"> </v>
      </c>
      <c r="I4" s="137" t="str">
        <f>IF('NEO PE'!R11=0," ",'NEO PE'!R11)</f>
        <v xml:space="preserve"> </v>
      </c>
      <c r="J4" s="137" t="str">
        <f>IF('NEO PE'!S11=0," ",'NEO PE'!S11)</f>
        <v xml:space="preserve"> </v>
      </c>
      <c r="K4" s="137" t="str">
        <f>IF('NEO PE'!T11=0," ",'NEO PE'!T11)</f>
        <v xml:space="preserve"> </v>
      </c>
      <c r="L4" s="137">
        <f t="shared" ref="L4:L27" si="0">SUM(B4:K4)</f>
        <v>0</v>
      </c>
      <c r="M4" s="76"/>
    </row>
    <row r="5" spans="1:13" ht="23.25" customHeight="1">
      <c r="A5" s="79" t="str">
        <f>'NEO PE'!D12</f>
        <v>NEO-8PE</v>
      </c>
      <c r="B5" s="137" t="str">
        <f>IF('NEO PE'!K12=0," ",'NEO PE'!K12)</f>
        <v xml:space="preserve"> </v>
      </c>
      <c r="C5" s="137" t="str">
        <f>IF('NEO PE'!L12=0," ",'NEO PE'!L12)</f>
        <v xml:space="preserve"> </v>
      </c>
      <c r="D5" s="137" t="str">
        <f>IF('NEO PE'!M12=0," ",'NEO PE'!M12)</f>
        <v xml:space="preserve"> </v>
      </c>
      <c r="E5" s="137" t="str">
        <f>IF('NEO PE'!N12=0," ",'NEO PE'!N12)</f>
        <v xml:space="preserve"> </v>
      </c>
      <c r="F5" s="137" t="str">
        <f>IF('NEO PE'!O12=0," ",'NEO PE'!O12)</f>
        <v xml:space="preserve"> </v>
      </c>
      <c r="G5" s="137" t="str">
        <f>IF('NEO PE'!P12=0," ",'NEO PE'!P12)</f>
        <v xml:space="preserve"> </v>
      </c>
      <c r="H5" s="137" t="str">
        <f>IF('NEO PE'!Q12=0," ",'NEO PE'!Q12)</f>
        <v xml:space="preserve"> </v>
      </c>
      <c r="I5" s="137" t="str">
        <f>IF('NEO PE'!R12=0," ",'NEO PE'!R12)</f>
        <v xml:space="preserve"> </v>
      </c>
      <c r="J5" s="137" t="str">
        <f>IF('NEO PE'!S12=0," ",'NEO PE'!S12)</f>
        <v xml:space="preserve"> </v>
      </c>
      <c r="K5" s="137" t="str">
        <f>IF('NEO PE'!T12=0," ",'NEO PE'!T12)</f>
        <v xml:space="preserve"> </v>
      </c>
      <c r="L5" s="137">
        <f t="shared" si="0"/>
        <v>0</v>
      </c>
      <c r="M5" s="76"/>
    </row>
    <row r="6" spans="1:13" ht="23.25" customHeight="1">
      <c r="A6" s="79" t="str">
        <f>'NEO PE'!D13</f>
        <v>NEO-9PE</v>
      </c>
      <c r="B6" s="137" t="str">
        <f>IF('NEO PE'!K13=0," ",'NEO PE'!K13)</f>
        <v xml:space="preserve"> </v>
      </c>
      <c r="C6" s="137" t="str">
        <f>IF('NEO PE'!L13=0," ",'NEO PE'!L13)</f>
        <v xml:space="preserve"> </v>
      </c>
      <c r="D6" s="137" t="str">
        <f>IF('NEO PE'!M13=0," ",'NEO PE'!M13)</f>
        <v xml:space="preserve"> </v>
      </c>
      <c r="E6" s="137" t="str">
        <f>IF('NEO PE'!N13=0," ",'NEO PE'!N13)</f>
        <v xml:space="preserve"> </v>
      </c>
      <c r="F6" s="137" t="str">
        <f>IF('NEO PE'!O13=0," ",'NEO PE'!O13)</f>
        <v xml:space="preserve"> </v>
      </c>
      <c r="G6" s="137" t="str">
        <f>IF('NEO PE'!P13=0," ",'NEO PE'!P13)</f>
        <v xml:space="preserve"> </v>
      </c>
      <c r="H6" s="137" t="str">
        <f>IF('NEO PE'!Q13=0," ",'NEO PE'!Q13)</f>
        <v xml:space="preserve"> </v>
      </c>
      <c r="I6" s="137" t="str">
        <f>IF('NEO PE'!R13=0," ",'NEO PE'!R13)</f>
        <v xml:space="preserve"> </v>
      </c>
      <c r="J6" s="137" t="str">
        <f>IF('NEO PE'!S13=0," ",'NEO PE'!S13)</f>
        <v xml:space="preserve"> </v>
      </c>
      <c r="K6" s="137" t="str">
        <f>IF('NEO PE'!T13=0," ",'NEO PE'!T13)</f>
        <v xml:space="preserve"> </v>
      </c>
      <c r="L6" s="137">
        <f t="shared" si="0"/>
        <v>0</v>
      </c>
      <c r="M6" s="76"/>
    </row>
    <row r="7" spans="1:13" ht="23.25" customHeight="1">
      <c r="A7" s="79" t="str">
        <f>'NEO PE'!D14</f>
        <v>NEO-10PE</v>
      </c>
      <c r="B7" s="137" t="str">
        <f>IF('NEO PE'!K14=0," ",'NEO PE'!K14)</f>
        <v xml:space="preserve"> </v>
      </c>
      <c r="C7" s="137" t="str">
        <f>IF('NEO PE'!L14=0," ",'NEO PE'!L14)</f>
        <v xml:space="preserve"> </v>
      </c>
      <c r="D7" s="137" t="str">
        <f>IF('NEO PE'!M14=0," ",'NEO PE'!M14)</f>
        <v xml:space="preserve"> </v>
      </c>
      <c r="E7" s="137" t="str">
        <f>IF('NEO PE'!N14=0," ",'NEO PE'!N14)</f>
        <v xml:space="preserve"> </v>
      </c>
      <c r="F7" s="137" t="str">
        <f>IF('NEO PE'!O14=0," ",'NEO PE'!O14)</f>
        <v xml:space="preserve"> </v>
      </c>
      <c r="G7" s="137" t="str">
        <f>IF('NEO PE'!P14=0," ",'NEO PE'!P14)</f>
        <v xml:space="preserve"> </v>
      </c>
      <c r="H7" s="137" t="str">
        <f>IF('NEO PE'!Q14=0," ",'NEO PE'!Q14)</f>
        <v xml:space="preserve"> </v>
      </c>
      <c r="I7" s="137" t="str">
        <f>IF('NEO PE'!R14=0," ",'NEO PE'!R14)</f>
        <v xml:space="preserve"> </v>
      </c>
      <c r="J7" s="137" t="str">
        <f>IF('NEO PE'!S14=0," ",'NEO PE'!S14)</f>
        <v xml:space="preserve"> </v>
      </c>
      <c r="K7" s="137" t="str">
        <f>IF('NEO PE'!T14=0," ",'NEO PE'!T14)</f>
        <v xml:space="preserve"> </v>
      </c>
      <c r="L7" s="137">
        <f t="shared" si="0"/>
        <v>0</v>
      </c>
      <c r="M7" s="76"/>
    </row>
    <row r="8" spans="1:13" ht="23.25" customHeight="1">
      <c r="A8" s="79" t="str">
        <f>'NEO PE'!D15</f>
        <v>NEO-11PE</v>
      </c>
      <c r="B8" s="137" t="str">
        <f>IF('NEO PE'!K15=0," ",'NEO PE'!K15)</f>
        <v xml:space="preserve"> </v>
      </c>
      <c r="C8" s="137" t="str">
        <f>IF('NEO PE'!L15=0," ",'NEO PE'!L15)</f>
        <v xml:space="preserve"> </v>
      </c>
      <c r="D8" s="137" t="str">
        <f>IF('NEO PE'!M15=0," ",'NEO PE'!M15)</f>
        <v xml:space="preserve"> </v>
      </c>
      <c r="E8" s="137" t="str">
        <f>IF('NEO PE'!N15=0," ",'NEO PE'!N15)</f>
        <v xml:space="preserve"> </v>
      </c>
      <c r="F8" s="137" t="str">
        <f>IF('NEO PE'!O15=0," ",'NEO PE'!O15)</f>
        <v xml:space="preserve"> </v>
      </c>
      <c r="G8" s="137" t="str">
        <f>IF('NEO PE'!P15=0," ",'NEO PE'!P15)</f>
        <v xml:space="preserve"> </v>
      </c>
      <c r="H8" s="137" t="str">
        <f>IF('NEO PE'!Q15=0," ",'NEO PE'!Q15)</f>
        <v xml:space="preserve"> </v>
      </c>
      <c r="I8" s="137" t="str">
        <f>IF('NEO PE'!R15=0," ",'NEO PE'!R15)</f>
        <v xml:space="preserve"> </v>
      </c>
      <c r="J8" s="137" t="str">
        <f>IF('NEO PE'!S15=0," ",'NEO PE'!S15)</f>
        <v xml:space="preserve"> </v>
      </c>
      <c r="K8" s="137" t="str">
        <f>IF('NEO PE'!T15=0," ",'NEO PE'!T15)</f>
        <v xml:space="preserve"> </v>
      </c>
      <c r="L8" s="137">
        <f t="shared" si="0"/>
        <v>0</v>
      </c>
      <c r="M8" s="76"/>
    </row>
    <row r="9" spans="1:13" ht="23.25" customHeight="1">
      <c r="A9" s="79" t="str">
        <f>'NEO PE'!D16</f>
        <v>NEO-12PE</v>
      </c>
      <c r="B9" s="137" t="str">
        <f>IF('NEO PE'!K16=0," ",'NEO PE'!K16)</f>
        <v xml:space="preserve"> </v>
      </c>
      <c r="C9" s="137" t="str">
        <f>IF('NEO PE'!L16=0," ",'NEO PE'!L16)</f>
        <v xml:space="preserve"> </v>
      </c>
      <c r="D9" s="137" t="str">
        <f>IF('NEO PE'!M16=0," ",'NEO PE'!M16)</f>
        <v xml:space="preserve"> </v>
      </c>
      <c r="E9" s="137" t="str">
        <f>IF('NEO PE'!N16=0," ",'NEO PE'!N16)</f>
        <v xml:space="preserve"> </v>
      </c>
      <c r="F9" s="137" t="str">
        <f>IF('NEO PE'!O16=0," ",'NEO PE'!O16)</f>
        <v xml:space="preserve"> </v>
      </c>
      <c r="G9" s="137" t="str">
        <f>IF('NEO PE'!P16=0," ",'NEO PE'!P16)</f>
        <v xml:space="preserve"> </v>
      </c>
      <c r="H9" s="137" t="str">
        <f>IF('NEO PE'!Q16=0," ",'NEO PE'!Q16)</f>
        <v xml:space="preserve"> </v>
      </c>
      <c r="I9" s="137" t="str">
        <f>IF('NEO PE'!R16=0," ",'NEO PE'!R16)</f>
        <v xml:space="preserve"> </v>
      </c>
      <c r="J9" s="137" t="str">
        <f>IF('NEO PE'!S16=0," ",'NEO PE'!S16)</f>
        <v xml:space="preserve"> </v>
      </c>
      <c r="K9" s="137" t="str">
        <f>IF('NEO PE'!T16=0," ",'NEO PE'!T16)</f>
        <v xml:space="preserve"> </v>
      </c>
      <c r="L9" s="137">
        <f t="shared" si="0"/>
        <v>0</v>
      </c>
      <c r="M9" s="76"/>
    </row>
    <row r="10" spans="1:13" ht="23.25" customHeight="1">
      <c r="A10" s="79" t="str">
        <f>'NEO PE'!D17</f>
        <v>NEO-14PE</v>
      </c>
      <c r="B10" s="137" t="str">
        <f>IF('NEO PE'!K17=0," ",'NEO PE'!K17)</f>
        <v xml:space="preserve"> </v>
      </c>
      <c r="C10" s="137" t="str">
        <f>IF('NEO PE'!L17=0," ",'NEO PE'!L17)</f>
        <v xml:space="preserve"> </v>
      </c>
      <c r="D10" s="137" t="str">
        <f>IF('NEO PE'!M17=0," ",'NEO PE'!M17)</f>
        <v xml:space="preserve"> </v>
      </c>
      <c r="E10" s="137" t="str">
        <f>IF('NEO PE'!N17=0," ",'NEO PE'!N17)</f>
        <v xml:space="preserve"> </v>
      </c>
      <c r="F10" s="137" t="str">
        <f>IF('NEO PE'!O17=0," ",'NEO PE'!O17)</f>
        <v xml:space="preserve"> </v>
      </c>
      <c r="G10" s="137" t="str">
        <f>IF('NEO PE'!P17=0," ",'NEO PE'!P17)</f>
        <v xml:space="preserve"> </v>
      </c>
      <c r="H10" s="137" t="str">
        <f>IF('NEO PE'!Q17=0," ",'NEO PE'!Q17)</f>
        <v xml:space="preserve"> </v>
      </c>
      <c r="I10" s="137" t="str">
        <f>IF('NEO PE'!R17=0," ",'NEO PE'!R17)</f>
        <v xml:space="preserve"> </v>
      </c>
      <c r="J10" s="137" t="str">
        <f>IF('NEO PE'!S17=0," ",'NEO PE'!S17)</f>
        <v xml:space="preserve"> </v>
      </c>
      <c r="K10" s="137" t="str">
        <f>IF('NEO PE'!T17=0," ",'NEO PE'!T17)</f>
        <v xml:space="preserve"> </v>
      </c>
      <c r="L10" s="137">
        <f t="shared" si="0"/>
        <v>0</v>
      </c>
      <c r="M10" s="76"/>
    </row>
    <row r="11" spans="1:13" ht="23.25" customHeight="1">
      <c r="A11" s="79" t="str">
        <f>'NEO PE'!D18</f>
        <v>NEO-15PE</v>
      </c>
      <c r="B11" s="137" t="str">
        <f>IF('NEO PE'!K18=0," ",'NEO PE'!K18)</f>
        <v xml:space="preserve"> </v>
      </c>
      <c r="C11" s="137" t="str">
        <f>IF('NEO PE'!L18=0," ",'NEO PE'!L18)</f>
        <v xml:space="preserve"> </v>
      </c>
      <c r="D11" s="137" t="str">
        <f>IF('NEO PE'!M18=0," ",'NEO PE'!M18)</f>
        <v xml:space="preserve"> </v>
      </c>
      <c r="E11" s="137" t="str">
        <f>IF('NEO PE'!N18=0," ",'NEO PE'!N18)</f>
        <v xml:space="preserve"> </v>
      </c>
      <c r="F11" s="137" t="str">
        <f>IF('NEO PE'!O18=0," ",'NEO PE'!O18)</f>
        <v xml:space="preserve"> </v>
      </c>
      <c r="G11" s="137" t="str">
        <f>IF('NEO PE'!P18=0," ",'NEO PE'!P18)</f>
        <v xml:space="preserve"> </v>
      </c>
      <c r="H11" s="137" t="str">
        <f>IF('NEO PE'!Q18=0," ",'NEO PE'!Q18)</f>
        <v xml:space="preserve"> </v>
      </c>
      <c r="I11" s="137" t="str">
        <f>IF('NEO PE'!R18=0," ",'NEO PE'!R18)</f>
        <v xml:space="preserve"> </v>
      </c>
      <c r="J11" s="137" t="str">
        <f>IF('NEO PE'!S18=0," ",'NEO PE'!S18)</f>
        <v xml:space="preserve"> </v>
      </c>
      <c r="K11" s="137" t="str">
        <f>IF('NEO PE'!T18=0," ",'NEO PE'!T18)</f>
        <v xml:space="preserve"> </v>
      </c>
      <c r="L11" s="137">
        <f t="shared" si="0"/>
        <v>0</v>
      </c>
      <c r="M11" s="76"/>
    </row>
    <row r="12" spans="1:13" ht="23.25" customHeight="1">
      <c r="A12" s="79" t="str">
        <f>'NEO PE'!D19</f>
        <v>NEO-16PE</v>
      </c>
      <c r="B12" s="137" t="str">
        <f>IF('NEO PE'!K19=0," ",'NEO PE'!K19)</f>
        <v xml:space="preserve"> </v>
      </c>
      <c r="C12" s="137" t="str">
        <f>IF('NEO PE'!L19=0," ",'NEO PE'!L19)</f>
        <v xml:space="preserve"> </v>
      </c>
      <c r="D12" s="137" t="str">
        <f>IF('NEO PE'!M19=0," ",'NEO PE'!M19)</f>
        <v xml:space="preserve"> </v>
      </c>
      <c r="E12" s="137" t="str">
        <f>IF('NEO PE'!N19=0," ",'NEO PE'!N19)</f>
        <v xml:space="preserve"> </v>
      </c>
      <c r="F12" s="137" t="str">
        <f>IF('NEO PE'!O19=0," ",'NEO PE'!O19)</f>
        <v xml:space="preserve"> </v>
      </c>
      <c r="G12" s="137" t="str">
        <f>IF('NEO PE'!P19=0," ",'NEO PE'!P19)</f>
        <v xml:space="preserve"> </v>
      </c>
      <c r="H12" s="137" t="str">
        <f>IF('NEO PE'!Q19=0," ",'NEO PE'!Q19)</f>
        <v xml:space="preserve"> </v>
      </c>
      <c r="I12" s="137" t="str">
        <f>IF('NEO PE'!R19=0," ",'NEO PE'!R19)</f>
        <v xml:space="preserve"> </v>
      </c>
      <c r="J12" s="137" t="str">
        <f>IF('NEO PE'!S19=0," ",'NEO PE'!S19)</f>
        <v xml:space="preserve"> </v>
      </c>
      <c r="K12" s="137" t="str">
        <f>IF('NEO PE'!T19=0," ",'NEO PE'!T19)</f>
        <v xml:space="preserve"> </v>
      </c>
      <c r="L12" s="137">
        <f t="shared" si="0"/>
        <v>0</v>
      </c>
      <c r="M12" s="76"/>
    </row>
    <row r="13" spans="1:13" ht="23.25" customHeight="1">
      <c r="A13" s="79" t="str">
        <f>'NEO PE'!D20</f>
        <v>NEO-17PE</v>
      </c>
      <c r="B13" s="137" t="str">
        <f>IF('NEO PE'!K20=0," ",'NEO PE'!K20)</f>
        <v xml:space="preserve"> </v>
      </c>
      <c r="C13" s="137" t="str">
        <f>IF('NEO PE'!L20=0," ",'NEO PE'!L20)</f>
        <v xml:space="preserve"> </v>
      </c>
      <c r="D13" s="137" t="str">
        <f>IF('NEO PE'!M20=0," ",'NEO PE'!M20)</f>
        <v xml:space="preserve"> </v>
      </c>
      <c r="E13" s="137" t="str">
        <f>IF('NEO PE'!N20=0," ",'NEO PE'!N20)</f>
        <v xml:space="preserve"> </v>
      </c>
      <c r="F13" s="137" t="str">
        <f>IF('NEO PE'!O20=0," ",'NEO PE'!O20)</f>
        <v xml:space="preserve"> </v>
      </c>
      <c r="G13" s="137" t="str">
        <f>IF('NEO PE'!P20=0," ",'NEO PE'!P20)</f>
        <v xml:space="preserve"> </v>
      </c>
      <c r="H13" s="137" t="str">
        <f>IF('NEO PE'!Q20=0," ",'NEO PE'!Q20)</f>
        <v xml:space="preserve"> </v>
      </c>
      <c r="I13" s="137" t="str">
        <f>IF('NEO PE'!R20=0," ",'NEO PE'!R20)</f>
        <v xml:space="preserve"> </v>
      </c>
      <c r="J13" s="137" t="str">
        <f>IF('NEO PE'!S20=0," ",'NEO PE'!S20)</f>
        <v xml:space="preserve"> </v>
      </c>
      <c r="K13" s="137" t="str">
        <f>IF('NEO PE'!T20=0," ",'NEO PE'!T20)</f>
        <v xml:space="preserve"> </v>
      </c>
      <c r="L13" s="137">
        <f t="shared" si="0"/>
        <v>0</v>
      </c>
      <c r="M13" s="76"/>
    </row>
    <row r="14" spans="1:13" ht="23.25" customHeight="1">
      <c r="A14" s="79" t="str">
        <f>'NEO PE'!D21</f>
        <v>NEO-18PE</v>
      </c>
      <c r="B14" s="137" t="str">
        <f>IF('NEO PE'!K21=0," ",'NEO PE'!K21)</f>
        <v xml:space="preserve"> </v>
      </c>
      <c r="C14" s="137" t="str">
        <f>IF('NEO PE'!L21=0," ",'NEO PE'!L21)</f>
        <v xml:space="preserve"> </v>
      </c>
      <c r="D14" s="137" t="str">
        <f>IF('NEO PE'!M21=0," ",'NEO PE'!M21)</f>
        <v xml:space="preserve"> </v>
      </c>
      <c r="E14" s="137" t="str">
        <f>IF('NEO PE'!N21=0," ",'NEO PE'!N21)</f>
        <v xml:space="preserve"> </v>
      </c>
      <c r="F14" s="137" t="str">
        <f>IF('NEO PE'!O21=0," ",'NEO PE'!O21)</f>
        <v xml:space="preserve"> </v>
      </c>
      <c r="G14" s="137" t="str">
        <f>IF('NEO PE'!P21=0," ",'NEO PE'!P21)</f>
        <v xml:space="preserve"> </v>
      </c>
      <c r="H14" s="137" t="str">
        <f>IF('NEO PE'!Q21=0," ",'NEO PE'!Q21)</f>
        <v xml:space="preserve"> </v>
      </c>
      <c r="I14" s="137" t="str">
        <f>IF('NEO PE'!R21=0," ",'NEO PE'!R21)</f>
        <v xml:space="preserve"> </v>
      </c>
      <c r="J14" s="137" t="str">
        <f>IF('NEO PE'!S21=0," ",'NEO PE'!S21)</f>
        <v xml:space="preserve"> </v>
      </c>
      <c r="K14" s="137" t="str">
        <f>IF('NEO PE'!T21=0," ",'NEO PE'!T21)</f>
        <v xml:space="preserve"> </v>
      </c>
      <c r="L14" s="137">
        <f t="shared" si="0"/>
        <v>0</v>
      </c>
      <c r="M14" s="76"/>
    </row>
    <row r="15" spans="1:13" ht="23.25" customHeight="1">
      <c r="A15" s="79" t="str">
        <f>'NEO PE'!D22</f>
        <v>NEO-20PE</v>
      </c>
      <c r="B15" s="137" t="str">
        <f>IF('NEO PE'!K22=0," ",'NEO PE'!K22)</f>
        <v xml:space="preserve"> </v>
      </c>
      <c r="C15" s="137" t="str">
        <f>IF('NEO PE'!L22=0," ",'NEO PE'!L22)</f>
        <v xml:space="preserve"> </v>
      </c>
      <c r="D15" s="137" t="str">
        <f>IF('NEO PE'!M22=0," ",'NEO PE'!M22)</f>
        <v xml:space="preserve"> </v>
      </c>
      <c r="E15" s="137" t="str">
        <f>IF('NEO PE'!N22=0," ",'NEO PE'!N22)</f>
        <v xml:space="preserve"> </v>
      </c>
      <c r="F15" s="137" t="str">
        <f>IF('NEO PE'!O22=0," ",'NEO PE'!O22)</f>
        <v xml:space="preserve"> </v>
      </c>
      <c r="G15" s="137" t="str">
        <f>IF('NEO PE'!P22=0," ",'NEO PE'!P22)</f>
        <v xml:space="preserve"> </v>
      </c>
      <c r="H15" s="137" t="str">
        <f>IF('NEO PE'!Q22=0," ",'NEO PE'!Q22)</f>
        <v xml:space="preserve"> </v>
      </c>
      <c r="I15" s="137" t="str">
        <f>IF('NEO PE'!R22=0," ",'NEO PE'!R22)</f>
        <v xml:space="preserve"> </v>
      </c>
      <c r="J15" s="137" t="str">
        <f>IF('NEO PE'!S22=0," ",'NEO PE'!S22)</f>
        <v xml:space="preserve"> </v>
      </c>
      <c r="K15" s="137" t="str">
        <f>IF('NEO PE'!T22=0," ",'NEO PE'!T22)</f>
        <v xml:space="preserve"> </v>
      </c>
      <c r="L15" s="137">
        <f t="shared" si="0"/>
        <v>0</v>
      </c>
      <c r="M15" s="76"/>
    </row>
    <row r="16" spans="1:13" ht="23.25" customHeight="1">
      <c r="A16" s="79" t="str">
        <f>'NEO PE'!D23</f>
        <v>NEO-22PE</v>
      </c>
      <c r="B16" s="137" t="str">
        <f>IF('NEO PE'!K23=0," ",'NEO PE'!K23)</f>
        <v xml:space="preserve"> </v>
      </c>
      <c r="C16" s="137" t="str">
        <f>IF('NEO PE'!L23=0," ",'NEO PE'!L23)</f>
        <v xml:space="preserve"> </v>
      </c>
      <c r="D16" s="137" t="str">
        <f>IF('NEO PE'!M23=0," ",'NEO PE'!M23)</f>
        <v xml:space="preserve"> </v>
      </c>
      <c r="E16" s="137" t="str">
        <f>IF('NEO PE'!N23=0," ",'NEO PE'!N23)</f>
        <v xml:space="preserve"> </v>
      </c>
      <c r="F16" s="137" t="str">
        <f>IF('NEO PE'!O23=0," ",'NEO PE'!O23)</f>
        <v xml:space="preserve"> </v>
      </c>
      <c r="G16" s="137" t="str">
        <f>IF('NEO PE'!P23=0," ",'NEO PE'!P23)</f>
        <v xml:space="preserve"> </v>
      </c>
      <c r="H16" s="137" t="str">
        <f>IF('NEO PE'!Q23=0," ",'NEO PE'!Q23)</f>
        <v xml:space="preserve"> </v>
      </c>
      <c r="I16" s="137" t="str">
        <f>IF('NEO PE'!R23=0," ",'NEO PE'!R23)</f>
        <v xml:space="preserve"> </v>
      </c>
      <c r="J16" s="137" t="str">
        <f>IF('NEO PE'!S23=0," ",'NEO PE'!S23)</f>
        <v xml:space="preserve"> </v>
      </c>
      <c r="K16" s="137" t="str">
        <f>IF('NEO PE'!T23=0," ",'NEO PE'!T23)</f>
        <v xml:space="preserve"> </v>
      </c>
      <c r="L16" s="137">
        <f t="shared" si="0"/>
        <v>0</v>
      </c>
      <c r="M16" s="76"/>
    </row>
    <row r="17" spans="1:12" ht="23.25" customHeight="1">
      <c r="A17" s="79" t="str">
        <f>'NEO PE'!D24</f>
        <v>NEO-24PE</v>
      </c>
      <c r="B17" s="137" t="str">
        <f>IF('NEO PE'!K24=0," ",'NEO PE'!K24)</f>
        <v xml:space="preserve"> </v>
      </c>
      <c r="C17" s="137" t="str">
        <f>IF('NEO PE'!L24=0," ",'NEO PE'!L24)</f>
        <v xml:space="preserve"> </v>
      </c>
      <c r="D17" s="137" t="str">
        <f>IF('NEO PE'!M24=0," ",'NEO PE'!M24)</f>
        <v xml:space="preserve"> </v>
      </c>
      <c r="E17" s="137" t="str">
        <f>IF('NEO PE'!N24=0," ",'NEO PE'!N24)</f>
        <v xml:space="preserve"> </v>
      </c>
      <c r="F17" s="137" t="str">
        <f>IF('NEO PE'!O24=0," ",'NEO PE'!O24)</f>
        <v xml:space="preserve"> </v>
      </c>
      <c r="G17" s="137" t="str">
        <f>IF('NEO PE'!P24=0," ",'NEO PE'!P24)</f>
        <v xml:space="preserve"> </v>
      </c>
      <c r="H17" s="137" t="str">
        <f>IF('NEO PE'!Q24=0," ",'NEO PE'!Q24)</f>
        <v xml:space="preserve"> </v>
      </c>
      <c r="I17" s="137" t="str">
        <f>IF('NEO PE'!R24=0," ",'NEO PE'!R24)</f>
        <v xml:space="preserve"> </v>
      </c>
      <c r="J17" s="137" t="str">
        <f>IF('NEO PE'!S24=0," ",'NEO PE'!S24)</f>
        <v xml:space="preserve"> </v>
      </c>
      <c r="K17" s="137" t="str">
        <f>IF('NEO PE'!T24=0," ",'NEO PE'!T24)</f>
        <v xml:space="preserve"> </v>
      </c>
      <c r="L17" s="137">
        <f t="shared" si="0"/>
        <v>0</v>
      </c>
    </row>
    <row r="18" spans="1:12" ht="23.25" customHeight="1">
      <c r="A18" s="79" t="str">
        <f>'NEO PE'!D25</f>
        <v>NEO-26PE</v>
      </c>
      <c r="B18" s="137" t="str">
        <f>IF('NEO PE'!K25=0," ",'NEO PE'!K25)</f>
        <v xml:space="preserve"> </v>
      </c>
      <c r="C18" s="137" t="str">
        <f>IF('NEO PE'!L25=0," ",'NEO PE'!L25)</f>
        <v xml:space="preserve"> </v>
      </c>
      <c r="D18" s="137" t="str">
        <f>IF('NEO PE'!M25=0," ",'NEO PE'!M25)</f>
        <v xml:space="preserve"> </v>
      </c>
      <c r="E18" s="137" t="str">
        <f>IF('NEO PE'!N25=0," ",'NEO PE'!N25)</f>
        <v xml:space="preserve"> </v>
      </c>
      <c r="F18" s="137" t="str">
        <f>IF('NEO PE'!O25=0," ",'NEO PE'!O25)</f>
        <v xml:space="preserve"> </v>
      </c>
      <c r="G18" s="137" t="str">
        <f>IF('NEO PE'!P25=0," ",'NEO PE'!P25)</f>
        <v xml:space="preserve"> </v>
      </c>
      <c r="H18" s="137" t="str">
        <f>IF('NEO PE'!Q25=0," ",'NEO PE'!Q25)</f>
        <v xml:space="preserve"> </v>
      </c>
      <c r="I18" s="137" t="str">
        <f>IF('NEO PE'!R25=0," ",'NEO PE'!R25)</f>
        <v xml:space="preserve"> </v>
      </c>
      <c r="J18" s="137" t="str">
        <f>IF('NEO PE'!S25=0," ",'NEO PE'!S25)</f>
        <v xml:space="preserve"> </v>
      </c>
      <c r="K18" s="137" t="str">
        <f>IF('NEO PE'!T25=0," ",'NEO PE'!T25)</f>
        <v xml:space="preserve"> </v>
      </c>
      <c r="L18" s="137">
        <f t="shared" si="0"/>
        <v>0</v>
      </c>
    </row>
    <row r="19" spans="1:12" ht="23.25" customHeight="1">
      <c r="A19" s="79" t="str">
        <f>'NEO PE'!D26</f>
        <v>NEO-28PE</v>
      </c>
      <c r="B19" s="137" t="str">
        <f>IF('NEO PE'!K26=0," ",'NEO PE'!K26)</f>
        <v xml:space="preserve"> </v>
      </c>
      <c r="C19" s="137" t="str">
        <f>IF('NEO PE'!L26=0," ",'NEO PE'!L26)</f>
        <v xml:space="preserve"> </v>
      </c>
      <c r="D19" s="137" t="str">
        <f>IF('NEO PE'!M26=0," ",'NEO PE'!M26)</f>
        <v xml:space="preserve"> </v>
      </c>
      <c r="E19" s="137" t="str">
        <f>IF('NEO PE'!N26=0," ",'NEO PE'!N26)</f>
        <v xml:space="preserve"> </v>
      </c>
      <c r="F19" s="137" t="str">
        <f>IF('NEO PE'!O26=0," ",'NEO PE'!O26)</f>
        <v xml:space="preserve"> </v>
      </c>
      <c r="G19" s="137" t="str">
        <f>IF('NEO PE'!P26=0," ",'NEO PE'!P26)</f>
        <v xml:space="preserve"> </v>
      </c>
      <c r="H19" s="137" t="str">
        <f>IF('NEO PE'!Q26=0," ",'NEO PE'!Q26)</f>
        <v xml:space="preserve"> </v>
      </c>
      <c r="I19" s="137" t="str">
        <f>IF('NEO PE'!R26=0," ",'NEO PE'!R26)</f>
        <v xml:space="preserve"> </v>
      </c>
      <c r="J19" s="137" t="str">
        <f>IF('NEO PE'!S26=0," ",'NEO PE'!S26)</f>
        <v xml:space="preserve"> </v>
      </c>
      <c r="K19" s="137" t="str">
        <f>IF('NEO PE'!T26=0," ",'NEO PE'!T26)</f>
        <v xml:space="preserve"> </v>
      </c>
      <c r="L19" s="137">
        <f t="shared" si="0"/>
        <v>0</v>
      </c>
    </row>
    <row r="20" spans="1:12" ht="23.25" customHeight="1">
      <c r="A20" s="79" t="str">
        <f>'NEO PE'!D27</f>
        <v>NEO-30PE</v>
      </c>
      <c r="B20" s="137" t="str">
        <f>IF('NEO PE'!K27=0," ",'NEO PE'!K27)</f>
        <v xml:space="preserve"> </v>
      </c>
      <c r="C20" s="137" t="str">
        <f>IF('NEO PE'!L27=0," ",'NEO PE'!L27)</f>
        <v xml:space="preserve"> </v>
      </c>
      <c r="D20" s="137" t="str">
        <f>IF('NEO PE'!M27=0," ",'NEO PE'!M27)</f>
        <v xml:space="preserve"> </v>
      </c>
      <c r="E20" s="137" t="str">
        <f>IF('NEO PE'!N27=0," ",'NEO PE'!N27)</f>
        <v xml:space="preserve"> </v>
      </c>
      <c r="F20" s="137" t="str">
        <f>IF('NEO PE'!O27=0," ",'NEO PE'!O27)</f>
        <v xml:space="preserve"> </v>
      </c>
      <c r="G20" s="137" t="str">
        <f>IF('NEO PE'!P27=0," ",'NEO PE'!P27)</f>
        <v xml:space="preserve"> </v>
      </c>
      <c r="H20" s="137" t="str">
        <f>IF('NEO PE'!Q27=0," ",'NEO PE'!Q27)</f>
        <v xml:space="preserve"> </v>
      </c>
      <c r="I20" s="137" t="str">
        <f>IF('NEO PE'!R27=0," ",'NEO PE'!R27)</f>
        <v xml:space="preserve"> </v>
      </c>
      <c r="J20" s="137" t="str">
        <f>IF('NEO PE'!S27=0," ",'NEO PE'!S27)</f>
        <v xml:space="preserve"> </v>
      </c>
      <c r="K20" s="137" t="str">
        <f>IF('NEO PE'!T27=0," ",'NEO PE'!T27)</f>
        <v xml:space="preserve"> </v>
      </c>
      <c r="L20" s="137">
        <f t="shared" si="0"/>
        <v>0</v>
      </c>
    </row>
    <row r="21" spans="1:12" ht="23.25" customHeight="1">
      <c r="A21" s="79" t="str">
        <f>'NEO PE'!D28</f>
        <v>NEO-41PE</v>
      </c>
      <c r="B21" s="137" t="str">
        <f>IF('NEO PE'!K28=0," ",'NEO PE'!K28)</f>
        <v xml:space="preserve"> </v>
      </c>
      <c r="C21" s="137" t="str">
        <f>IF('NEO PE'!L28=0," ",'NEO PE'!L28)</f>
        <v xml:space="preserve"> </v>
      </c>
      <c r="D21" s="137" t="str">
        <f>IF('NEO PE'!M28=0," ",'NEO PE'!M28)</f>
        <v xml:space="preserve"> </v>
      </c>
      <c r="E21" s="137" t="str">
        <f>IF('NEO PE'!N28=0," ",'NEO PE'!N28)</f>
        <v xml:space="preserve"> </v>
      </c>
      <c r="F21" s="137" t="str">
        <f>IF('NEO PE'!O28=0," ",'NEO PE'!O28)</f>
        <v xml:space="preserve"> </v>
      </c>
      <c r="G21" s="137" t="str">
        <f>IF('NEO PE'!P28=0," ",'NEO PE'!P28)</f>
        <v xml:space="preserve"> </v>
      </c>
      <c r="H21" s="137" t="str">
        <f>IF('NEO PE'!Q28=0," ",'NEO PE'!Q28)</f>
        <v xml:space="preserve"> </v>
      </c>
      <c r="I21" s="137" t="str">
        <f>IF('NEO PE'!R28=0," ",'NEO PE'!R28)</f>
        <v xml:space="preserve"> </v>
      </c>
      <c r="J21" s="137" t="str">
        <f>IF('NEO PE'!S28=0," ",'NEO PE'!S28)</f>
        <v xml:space="preserve"> </v>
      </c>
      <c r="K21" s="137" t="str">
        <f>IF('NEO PE'!T28=0," ",'NEO PE'!T28)</f>
        <v xml:space="preserve"> </v>
      </c>
      <c r="L21" s="137">
        <f t="shared" si="0"/>
        <v>0</v>
      </c>
    </row>
    <row r="22" spans="1:12" ht="23.25" customHeight="1">
      <c r="A22" s="79" t="str">
        <f>'NEO PE'!D29</f>
        <v>NEO-42PE</v>
      </c>
      <c r="B22" s="137" t="str">
        <f>IF('NEO PE'!K29=0," ",'NEO PE'!K29)</f>
        <v xml:space="preserve"> </v>
      </c>
      <c r="C22" s="137" t="str">
        <f>IF('NEO PE'!L29=0," ",'NEO PE'!L29)</f>
        <v xml:space="preserve"> </v>
      </c>
      <c r="D22" s="137" t="str">
        <f>IF('NEO PE'!M29=0," ",'NEO PE'!M29)</f>
        <v xml:space="preserve"> </v>
      </c>
      <c r="E22" s="137" t="str">
        <f>IF('NEO PE'!N29=0," ",'NEO PE'!N29)</f>
        <v xml:space="preserve"> </v>
      </c>
      <c r="F22" s="137" t="str">
        <f>IF('NEO PE'!O29=0," ",'NEO PE'!O29)</f>
        <v xml:space="preserve"> </v>
      </c>
      <c r="G22" s="137" t="str">
        <f>IF('NEO PE'!P29=0," ",'NEO PE'!P29)</f>
        <v xml:space="preserve"> </v>
      </c>
      <c r="H22" s="137" t="str">
        <f>IF('NEO PE'!Q29=0," ",'NEO PE'!Q29)</f>
        <v xml:space="preserve"> </v>
      </c>
      <c r="I22" s="137" t="str">
        <f>IF('NEO PE'!R29=0," ",'NEO PE'!R29)</f>
        <v xml:space="preserve"> </v>
      </c>
      <c r="J22" s="137" t="str">
        <f>IF('NEO PE'!S29=0," ",'NEO PE'!S29)</f>
        <v xml:space="preserve"> </v>
      </c>
      <c r="K22" s="137" t="str">
        <f>IF('NEO PE'!T29=0," ",'NEO PE'!T29)</f>
        <v xml:space="preserve"> </v>
      </c>
      <c r="L22" s="137">
        <f t="shared" si="0"/>
        <v>0</v>
      </c>
    </row>
    <row r="23" spans="1:12" ht="23.25" customHeight="1">
      <c r="A23" s="79" t="str">
        <f>'NEO PE'!D30</f>
        <v>NEO-43PE</v>
      </c>
      <c r="B23" s="137" t="str">
        <f>IF('NEO PE'!K30=0," ",'NEO PE'!K30)</f>
        <v xml:space="preserve"> </v>
      </c>
      <c r="C23" s="137" t="str">
        <f>IF('NEO PE'!L30=0," ",'NEO PE'!L30)</f>
        <v xml:space="preserve"> </v>
      </c>
      <c r="D23" s="137" t="str">
        <f>IF('NEO PE'!M30=0," ",'NEO PE'!M30)</f>
        <v xml:space="preserve"> </v>
      </c>
      <c r="E23" s="137" t="str">
        <f>IF('NEO PE'!N30=0," ",'NEO PE'!N30)</f>
        <v xml:space="preserve"> </v>
      </c>
      <c r="F23" s="137" t="str">
        <f>IF('NEO PE'!O30=0," ",'NEO PE'!O30)</f>
        <v xml:space="preserve"> </v>
      </c>
      <c r="G23" s="137" t="str">
        <f>IF('NEO PE'!P30=0," ",'NEO PE'!P30)</f>
        <v xml:space="preserve"> </v>
      </c>
      <c r="H23" s="137" t="str">
        <f>IF('NEO PE'!Q30=0," ",'NEO PE'!Q30)</f>
        <v xml:space="preserve"> </v>
      </c>
      <c r="I23" s="137" t="str">
        <f>IF('NEO PE'!R30=0," ",'NEO PE'!R30)</f>
        <v xml:space="preserve"> </v>
      </c>
      <c r="J23" s="137" t="str">
        <f>IF('NEO PE'!S30=0," ",'NEO PE'!S30)</f>
        <v xml:space="preserve"> </v>
      </c>
      <c r="K23" s="137" t="str">
        <f>IF('NEO PE'!T30=0," ",'NEO PE'!T30)</f>
        <v xml:space="preserve"> </v>
      </c>
      <c r="L23" s="137">
        <f t="shared" si="0"/>
        <v>0</v>
      </c>
    </row>
    <row r="24" spans="1:12" ht="23.25" customHeight="1">
      <c r="A24" s="79" t="str">
        <f>'NEO PE'!D31</f>
        <v>NEO-44PE</v>
      </c>
      <c r="B24" s="137" t="str">
        <f>IF('NEO PE'!K31=0," ",'NEO PE'!K31)</f>
        <v xml:space="preserve"> </v>
      </c>
      <c r="C24" s="137" t="str">
        <f>IF('NEO PE'!L31=0," ",'NEO PE'!L31)</f>
        <v xml:space="preserve"> </v>
      </c>
      <c r="D24" s="137" t="str">
        <f>IF('NEO PE'!M31=0," ",'NEO PE'!M31)</f>
        <v xml:space="preserve"> </v>
      </c>
      <c r="E24" s="137" t="str">
        <f>IF('NEO PE'!N31=0," ",'NEO PE'!N31)</f>
        <v xml:space="preserve"> </v>
      </c>
      <c r="F24" s="137" t="str">
        <f>IF('NEO PE'!O31=0," ",'NEO PE'!O31)</f>
        <v xml:space="preserve"> </v>
      </c>
      <c r="G24" s="137" t="str">
        <f>IF('NEO PE'!P31=0," ",'NEO PE'!P31)</f>
        <v xml:space="preserve"> </v>
      </c>
      <c r="H24" s="137" t="str">
        <f>IF('NEO PE'!Q31=0," ",'NEO PE'!Q31)</f>
        <v xml:space="preserve"> </v>
      </c>
      <c r="I24" s="137" t="str">
        <f>IF('NEO PE'!R31=0," ",'NEO PE'!R31)</f>
        <v xml:space="preserve"> </v>
      </c>
      <c r="J24" s="137" t="str">
        <f>IF('NEO PE'!S31=0," ",'NEO PE'!S31)</f>
        <v xml:space="preserve"> </v>
      </c>
      <c r="K24" s="137" t="str">
        <f>IF('NEO PE'!T31=0," ",'NEO PE'!T31)</f>
        <v xml:space="preserve"> </v>
      </c>
      <c r="L24" s="137">
        <f t="shared" si="0"/>
        <v>0</v>
      </c>
    </row>
    <row r="25" spans="1:12" ht="23.25" customHeight="1">
      <c r="A25" s="79" t="str">
        <f>'NEO PE'!D32</f>
        <v>NEO-45PE</v>
      </c>
      <c r="B25" s="137" t="str">
        <f>IF('NEO PE'!K32=0," ",'NEO PE'!K32)</f>
        <v xml:space="preserve"> </v>
      </c>
      <c r="C25" s="137" t="str">
        <f>IF('NEO PE'!L32=0," ",'NEO PE'!L32)</f>
        <v xml:space="preserve"> </v>
      </c>
      <c r="D25" s="137" t="str">
        <f>IF('NEO PE'!M32=0," ",'NEO PE'!M32)</f>
        <v xml:space="preserve"> </v>
      </c>
      <c r="E25" s="137" t="str">
        <f>IF('NEO PE'!N32=0," ",'NEO PE'!N32)</f>
        <v xml:space="preserve"> </v>
      </c>
      <c r="F25" s="137" t="str">
        <f>IF('NEO PE'!O32=0," ",'NEO PE'!O32)</f>
        <v xml:space="preserve"> </v>
      </c>
      <c r="G25" s="137" t="str">
        <f>IF('NEO PE'!P32=0," ",'NEO PE'!P32)</f>
        <v xml:space="preserve"> </v>
      </c>
      <c r="H25" s="137" t="str">
        <f>IF('NEO PE'!Q32=0," ",'NEO PE'!Q32)</f>
        <v xml:space="preserve"> </v>
      </c>
      <c r="I25" s="137" t="str">
        <f>IF('NEO PE'!R32=0," ",'NEO PE'!R32)</f>
        <v xml:space="preserve"> </v>
      </c>
      <c r="J25" s="137" t="str">
        <f>IF('NEO PE'!S32=0," ",'NEO PE'!S32)</f>
        <v xml:space="preserve"> </v>
      </c>
      <c r="K25" s="137" t="str">
        <f>IF('NEO PE'!T32=0," ",'NEO PE'!T32)</f>
        <v xml:space="preserve"> </v>
      </c>
      <c r="L25" s="137">
        <f t="shared" si="0"/>
        <v>0</v>
      </c>
    </row>
    <row r="26" spans="1:12" ht="23.25" customHeight="1">
      <c r="A26" s="79" t="str">
        <f>'NEO PE'!D33</f>
        <v>NEO-46PE</v>
      </c>
      <c r="B26" s="137" t="str">
        <f>IF('NEO PE'!K33=0," ",'NEO PE'!K33)</f>
        <v xml:space="preserve"> </v>
      </c>
      <c r="C26" s="137" t="str">
        <f>IF('NEO PE'!L33=0," ",'NEO PE'!L33)</f>
        <v xml:space="preserve"> </v>
      </c>
      <c r="D26" s="137" t="str">
        <f>IF('NEO PE'!M33=0," ",'NEO PE'!M33)</f>
        <v xml:space="preserve"> </v>
      </c>
      <c r="E26" s="137" t="str">
        <f>IF('NEO PE'!N33=0," ",'NEO PE'!N33)</f>
        <v xml:space="preserve"> </v>
      </c>
      <c r="F26" s="137" t="str">
        <f>IF('NEO PE'!O33=0," ",'NEO PE'!O33)</f>
        <v xml:space="preserve"> </v>
      </c>
      <c r="G26" s="137" t="str">
        <f>IF('NEO PE'!P33=0," ",'NEO PE'!P33)</f>
        <v xml:space="preserve"> </v>
      </c>
      <c r="H26" s="137" t="str">
        <f>IF('NEO PE'!Q33=0," ",'NEO PE'!Q33)</f>
        <v xml:space="preserve"> </v>
      </c>
      <c r="I26" s="137" t="str">
        <f>IF('NEO PE'!R33=0," ",'NEO PE'!R33)</f>
        <v xml:space="preserve"> </v>
      </c>
      <c r="J26" s="137" t="str">
        <f>IF('NEO PE'!S33=0," ",'NEO PE'!S33)</f>
        <v xml:space="preserve"> </v>
      </c>
      <c r="K26" s="137" t="str">
        <f>IF('NEO PE'!T33=0," ",'NEO PE'!T33)</f>
        <v xml:space="preserve"> </v>
      </c>
      <c r="L26" s="137">
        <f t="shared" si="0"/>
        <v>0</v>
      </c>
    </row>
    <row r="27" spans="1:12" s="75" customFormat="1" ht="23.25" customHeight="1">
      <c r="A27" s="79" t="str">
        <f>'NEO PE'!D34</f>
        <v>NEO-47PE</v>
      </c>
      <c r="B27" s="137" t="str">
        <f>IF('NEO PE'!K34=0," ",'NEO PE'!K34)</f>
        <v xml:space="preserve"> </v>
      </c>
      <c r="C27" s="137" t="str">
        <f>IF('NEO PE'!L34=0," ",'NEO PE'!L34)</f>
        <v xml:space="preserve"> </v>
      </c>
      <c r="D27" s="137" t="str">
        <f>IF('NEO PE'!M34=0," ",'NEO PE'!M34)</f>
        <v xml:space="preserve"> </v>
      </c>
      <c r="E27" s="137" t="str">
        <f>IF('NEO PE'!N34=0," ",'NEO PE'!N34)</f>
        <v xml:space="preserve"> </v>
      </c>
      <c r="F27" s="137" t="str">
        <f>IF('NEO PE'!O34=0," ",'NEO PE'!O34)</f>
        <v xml:space="preserve"> </v>
      </c>
      <c r="G27" s="137" t="str">
        <f>IF('NEO PE'!P34=0," ",'NEO PE'!P34)</f>
        <v xml:space="preserve"> </v>
      </c>
      <c r="H27" s="137" t="str">
        <f>IF('NEO PE'!Q34=0," ",'NEO PE'!Q34)</f>
        <v xml:space="preserve"> </v>
      </c>
      <c r="I27" s="137" t="str">
        <f>IF('NEO PE'!R34=0," ",'NEO PE'!R34)</f>
        <v xml:space="preserve"> </v>
      </c>
      <c r="J27" s="137" t="str">
        <f>IF('NEO PE'!S34=0," ",'NEO PE'!S34)</f>
        <v xml:space="preserve"> </v>
      </c>
      <c r="K27" s="137" t="str">
        <f>IF('NEO PE'!T34=0," ",'NEO PE'!T34)</f>
        <v xml:space="preserve"> </v>
      </c>
      <c r="L27" s="137">
        <f t="shared" si="0"/>
        <v>0</v>
      </c>
    </row>
    <row r="28" spans="1:12" s="75" customFormat="1" ht="23.25" customHeight="1">
      <c r="A28" s="76"/>
      <c r="B28" s="50" t="s">
        <v>68</v>
      </c>
      <c r="C28" s="51"/>
      <c r="D28" s="80"/>
      <c r="E28" s="76"/>
      <c r="F28" s="76"/>
      <c r="G28" s="50" t="s">
        <v>69</v>
      </c>
      <c r="H28" s="52"/>
      <c r="I28" s="52"/>
      <c r="J28" s="52"/>
      <c r="K28" s="52"/>
      <c r="L28" s="269"/>
    </row>
    <row r="29" spans="1:12" s="75" customFormat="1" ht="23.25" customHeight="1">
      <c r="A29" s="76"/>
      <c r="B29" s="50" t="s">
        <v>70</v>
      </c>
      <c r="C29" s="51"/>
      <c r="D29" s="80"/>
      <c r="E29" s="76"/>
      <c r="F29" s="76"/>
      <c r="G29" s="50" t="s">
        <v>71</v>
      </c>
      <c r="H29" s="53"/>
      <c r="I29" s="53"/>
      <c r="J29" s="270"/>
      <c r="K29" s="270"/>
      <c r="L29" s="269"/>
    </row>
    <row r="30" spans="1:12" s="75" customFormat="1" ht="23.25" customHeight="1">
      <c r="A30" s="76"/>
      <c r="B30" s="49"/>
      <c r="C30" s="49"/>
      <c r="D30" s="76"/>
      <c r="E30" s="76"/>
      <c r="F30" s="76"/>
      <c r="G30" s="50" t="s">
        <v>72</v>
      </c>
      <c r="H30" s="53"/>
      <c r="I30" s="53"/>
      <c r="J30" s="270"/>
      <c r="K30" s="270"/>
      <c r="L30" s="269"/>
    </row>
    <row r="31" spans="1:12" s="75" customFormat="1" ht="23.25" customHeight="1">
      <c r="A31" s="76"/>
      <c r="B31" s="76"/>
      <c r="C31" s="76"/>
    </row>
    <row r="32" spans="1:12" s="75" customFormat="1" ht="23.25" customHeight="1">
      <c r="A32" s="76"/>
      <c r="B32" s="76"/>
      <c r="C32" s="76"/>
    </row>
  </sheetData>
  <autoFilter ref="L3:L20" xr:uid="{00000000-0009-0000-0000-000007000000}"/>
  <mergeCells count="2">
    <mergeCell ref="A1:H1"/>
    <mergeCell ref="I1:L1"/>
  </mergeCells>
  <conditionalFormatting sqref="A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{9F3D706B-9469-472E-AE62-A058282BF640}</x14:id>
        </ext>
      </extLst>
    </cfRule>
  </conditionalFormatting>
  <conditionalFormatting sqref="B3:K3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{5A410C79-DEBD-4A7D-B9E6-093BA5A00D37}</x14:id>
        </ext>
      </extLst>
    </cfRule>
  </conditionalFormatting>
  <pageMargins left="0.25" right="0.25" top="0.75" bottom="0.75" header="0.3" footer="0.3"/>
  <pageSetup paperSize="9" orientation="portrait" verticalDpi="0" r:id="rId1"/>
  <headerFooter>
    <oddHeader>&amp;LNEO PU - packing list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F3D706B-9469-472E-AE62-A058282BF64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A3</xm:sqref>
        </x14:conditionalFormatting>
        <x14:conditionalFormatting xmlns:xm="http://schemas.microsoft.com/office/excel/2006/main">
          <x14:cfRule type="dataBar" id="{5A410C79-DEBD-4A7D-B9E6-093BA5A00D3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B3:K3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589F1-0DCD-49FE-8835-35D3EE022B5E}">
  <sheetPr codeName="List11"/>
  <dimension ref="A1:T83"/>
  <sheetViews>
    <sheetView showGridLines="0" showWhiteSpace="0" zoomScaleNormal="100" workbookViewId="0">
      <selection activeCell="D8" sqref="D8"/>
    </sheetView>
  </sheetViews>
  <sheetFormatPr defaultColWidth="12.296875" defaultRowHeight="23.25" customHeight="1"/>
  <cols>
    <col min="1" max="1" width="8.5" style="74" customWidth="1"/>
    <col min="2" max="2" width="4.69921875" style="74" customWidth="1"/>
    <col min="3" max="4" width="4.19921875" style="68" customWidth="1"/>
    <col min="5" max="16" width="4.19921875" style="67" customWidth="1"/>
    <col min="17" max="17" width="7" style="67" hidden="1" customWidth="1"/>
    <col min="18" max="18" width="6.3984375" style="67" customWidth="1"/>
    <col min="19" max="19" width="5.5" style="67" customWidth="1"/>
    <col min="20" max="20" width="6.296875" style="68" customWidth="1"/>
    <col min="21" max="21" width="4.796875" style="68" customWidth="1"/>
    <col min="22" max="16384" width="12.296875" style="68"/>
  </cols>
  <sheetData>
    <row r="1" spans="1:20" ht="29.25" customHeight="1">
      <c r="A1" s="698" t="s">
        <v>175</v>
      </c>
      <c r="B1" s="698"/>
      <c r="C1" s="698"/>
      <c r="D1" s="698"/>
      <c r="E1" s="66"/>
      <c r="H1" s="714" t="s">
        <v>21</v>
      </c>
      <c r="I1" s="715"/>
      <c r="J1" s="715"/>
      <c r="K1" s="286"/>
      <c r="L1" s="720" t="s">
        <v>5</v>
      </c>
      <c r="M1" s="714"/>
    </row>
    <row r="2" spans="1:20" ht="23.25" customHeight="1">
      <c r="A2" s="698"/>
      <c r="B2" s="698"/>
      <c r="C2" s="698"/>
      <c r="D2" s="698"/>
      <c r="E2" s="85"/>
      <c r="F2" s="86"/>
      <c r="G2" s="87" t="s">
        <v>11</v>
      </c>
      <c r="H2" s="716">
        <f>R5</f>
        <v>0</v>
      </c>
      <c r="I2" s="717"/>
      <c r="J2" s="717"/>
      <c r="K2" s="287"/>
      <c r="L2" s="718">
        <f>'NEO GRP '!M4</f>
        <v>0</v>
      </c>
      <c r="M2" s="719"/>
    </row>
    <row r="3" spans="1:20" ht="23.25" customHeight="1">
      <c r="A3" s="713" t="s">
        <v>107</v>
      </c>
      <c r="B3" s="713"/>
      <c r="M3" s="701" t="s">
        <v>106</v>
      </c>
      <c r="N3" s="701"/>
      <c r="O3" s="701"/>
      <c r="P3" s="701"/>
    </row>
    <row r="4" spans="1:20" ht="55.5" customHeight="1">
      <c r="A4" s="703"/>
      <c r="B4" s="704"/>
      <c r="C4" s="704"/>
      <c r="D4" s="704"/>
      <c r="E4" s="704"/>
      <c r="F4" s="704"/>
      <c r="G4" s="704"/>
      <c r="H4" s="704"/>
      <c r="I4" s="704"/>
      <c r="J4" s="704"/>
      <c r="K4" s="704"/>
      <c r="L4" s="705"/>
      <c r="M4" s="710"/>
      <c r="N4" s="711"/>
      <c r="O4" s="711"/>
      <c r="P4" s="711"/>
      <c r="Q4" s="711"/>
      <c r="R4" s="712"/>
      <c r="S4" s="69"/>
    </row>
    <row r="5" spans="1:20" customFormat="1" ht="24" customHeight="1" thickBot="1">
      <c r="A5" s="70"/>
      <c r="B5" s="70"/>
      <c r="R5" s="90">
        <f>SUM(R7:R83)</f>
        <v>0</v>
      </c>
      <c r="S5" s="90">
        <f>SUM(S7:S83)</f>
        <v>0</v>
      </c>
      <c r="T5" s="554">
        <f>SUM(T7:T83)</f>
        <v>0</v>
      </c>
    </row>
    <row r="6" spans="1:20" ht="79.8" thickBot="1">
      <c r="A6" s="71" t="s">
        <v>16</v>
      </c>
      <c r="B6" s="71" t="s">
        <v>103</v>
      </c>
      <c r="C6" s="445" t="s">
        <v>1</v>
      </c>
      <c r="D6" s="445" t="s">
        <v>2</v>
      </c>
      <c r="E6" s="445" t="s">
        <v>10</v>
      </c>
      <c r="F6" s="445" t="s">
        <v>30</v>
      </c>
      <c r="G6" s="445" t="s">
        <v>3</v>
      </c>
      <c r="H6" s="445" t="s">
        <v>381</v>
      </c>
      <c r="I6" s="445" t="s">
        <v>373</v>
      </c>
      <c r="J6" s="445" t="s">
        <v>380</v>
      </c>
      <c r="K6" s="445" t="s">
        <v>117</v>
      </c>
      <c r="L6" s="445" t="s">
        <v>13</v>
      </c>
      <c r="M6" s="445" t="s">
        <v>14</v>
      </c>
      <c r="N6" s="445" t="s">
        <v>17</v>
      </c>
      <c r="O6" s="445" t="s">
        <v>104</v>
      </c>
      <c r="P6" s="445" t="s">
        <v>105</v>
      </c>
      <c r="Q6" s="113" t="s">
        <v>20</v>
      </c>
      <c r="R6" s="117" t="s">
        <v>19</v>
      </c>
      <c r="S6" s="118" t="s">
        <v>111</v>
      </c>
      <c r="T6" s="119" t="s">
        <v>112</v>
      </c>
    </row>
    <row r="7" spans="1:20" ht="22.2" customHeight="1">
      <c r="A7" s="73" t="str">
        <f>'NEO GRP '!D29</f>
        <v>NEO-1</v>
      </c>
      <c r="B7" s="82" t="str">
        <f>IF('NEO GRP '!E29=0,"",'NEO GRP '!E29)</f>
        <v/>
      </c>
      <c r="C7" s="112" t="str">
        <f>IF('NEO GRP '!L29=0,"",'NEO GRP '!L29)</f>
        <v/>
      </c>
      <c r="D7" s="112" t="str">
        <f>IF('NEO GRP '!M29=0,"",'NEO GRP '!M29)</f>
        <v/>
      </c>
      <c r="E7" s="112" t="str">
        <f>IF('NEO GRP '!N29=0,"",'NEO GRP '!N29)</f>
        <v/>
      </c>
      <c r="F7" s="112" t="str">
        <f>IF('NEO GRP '!O29=0,"",'NEO GRP '!O29)</f>
        <v/>
      </c>
      <c r="G7" s="112" t="str">
        <f>IF('NEO GRP '!P29=0,"",'NEO GRP '!P29)</f>
        <v/>
      </c>
      <c r="H7" s="112" t="str">
        <f>IF('NEO GRP '!Q29=0,"",'NEO GRP '!Q29)</f>
        <v/>
      </c>
      <c r="I7" s="112" t="str">
        <f>IF('NEO GRP '!R29=0,"",'NEO GRP '!R29)</f>
        <v/>
      </c>
      <c r="J7" s="112" t="str">
        <f>IF('NEO GRP '!S29=0,"",'NEO GRP '!S29)</f>
        <v/>
      </c>
      <c r="K7" s="112" t="str">
        <f>IF('NEO GRP '!T29=0,"",'NEO GRP '!T29)</f>
        <v/>
      </c>
      <c r="L7" s="112" t="str">
        <f>IF('NEO GRP '!U29=0,"",'NEO GRP '!U29)</f>
        <v/>
      </c>
      <c r="M7" s="112" t="str">
        <f>IF('NEO GRP '!V29=0,"",'NEO GRP '!V29)</f>
        <v/>
      </c>
      <c r="N7" s="112" t="str">
        <f>IF('NEO GRP '!W29=0,"",'NEO GRP '!W29)</f>
        <v/>
      </c>
      <c r="O7" s="112" t="str">
        <f>IF('NEO GRP '!X29=0,"",'NEO GRP '!X29)</f>
        <v/>
      </c>
      <c r="P7" s="112" t="str">
        <f>IF('NEO GRP '!Y29=0,"",'NEO GRP '!Y29)</f>
        <v/>
      </c>
      <c r="Q7" s="112" t="str">
        <f>IF('NEO GRP '!Z13=0,"",'NEO GRP '!Z13)</f>
        <v>not available</v>
      </c>
      <c r="R7" s="114">
        <f>SUM(C7:P7)</f>
        <v>0</v>
      </c>
      <c r="S7" s="115">
        <f>R7*'NEO GRP '!I29</f>
        <v>0</v>
      </c>
      <c r="T7" s="116">
        <f>R7*'NEO GRP '!AY29</f>
        <v>0</v>
      </c>
    </row>
    <row r="8" spans="1:20" ht="23.25" customHeight="1">
      <c r="A8" s="73" t="str">
        <f>'NEO GRP '!D30</f>
        <v>NEO-1-DT</v>
      </c>
      <c r="B8" s="82" t="str">
        <f>IF('NEO GRP '!E30=0,"",'NEO GRP '!E30)</f>
        <v>Dual tex.</v>
      </c>
      <c r="C8" s="112" t="str">
        <f>IF('NEO GRP '!L30=0,"",'NEO GRP '!L30)</f>
        <v/>
      </c>
      <c r="D8" s="112" t="str">
        <f>IF('NEO GRP '!M30=0,"",'NEO GRP '!M30)</f>
        <v/>
      </c>
      <c r="E8" s="112" t="str">
        <f>IF('NEO GRP '!N30=0,"",'NEO GRP '!N30)</f>
        <v/>
      </c>
      <c r="F8" s="112" t="str">
        <f>IF('NEO GRP '!O30=0,"",'NEO GRP '!O30)</f>
        <v/>
      </c>
      <c r="G8" s="112" t="str">
        <f>IF('NEO GRP '!P30=0,"",'NEO GRP '!P30)</f>
        <v/>
      </c>
      <c r="H8" s="112" t="str">
        <f>IF('NEO GRP '!Q30=0,"",'NEO GRP '!Q30)</f>
        <v/>
      </c>
      <c r="I8" s="112" t="str">
        <f>IF('NEO GRP '!R30=0,"",'NEO GRP '!R30)</f>
        <v/>
      </c>
      <c r="J8" s="112" t="str">
        <f>IF('NEO GRP '!S30=0,"",'NEO GRP '!S30)</f>
        <v/>
      </c>
      <c r="K8" s="112" t="str">
        <f>IF('NEO GRP '!T30=0,"",'NEO GRP '!T30)</f>
        <v/>
      </c>
      <c r="L8" s="112" t="str">
        <f>IF('NEO GRP '!U30=0,"",'NEO GRP '!U30)</f>
        <v/>
      </c>
      <c r="M8" s="112" t="str">
        <f>IF('NEO GRP '!V30=0,"",'NEO GRP '!V30)</f>
        <v/>
      </c>
      <c r="N8" s="112" t="str">
        <f>IF('NEO GRP '!W30=0,"",'NEO GRP '!W30)</f>
        <v/>
      </c>
      <c r="O8" s="112" t="str">
        <f>IF('NEO GRP '!X30=0,"",'NEO GRP '!X30)</f>
        <v/>
      </c>
      <c r="P8" s="112" t="str">
        <f>IF('NEO GRP '!Y30=0,"",'NEO GRP '!Y30)</f>
        <v/>
      </c>
      <c r="Q8" s="527" t="e">
        <f>R8*'NEO GRP '!#REF!</f>
        <v>#REF!</v>
      </c>
      <c r="R8" s="114">
        <f t="shared" ref="R8:R58" si="0">SUM(C8:P8)</f>
        <v>0</v>
      </c>
      <c r="S8" s="115">
        <f>R8*'NEO GRP '!I30</f>
        <v>0</v>
      </c>
      <c r="T8" s="116">
        <f>R8*'NEO GRP '!AY30</f>
        <v>0</v>
      </c>
    </row>
    <row r="9" spans="1:20" ht="23.25" customHeight="1">
      <c r="A9" s="73" t="str">
        <f>'NEO GRP '!D31</f>
        <v>NEO-2</v>
      </c>
      <c r="B9" s="82" t="str">
        <f>IF('NEO GRP '!E31=0,"",'NEO GRP '!E31)</f>
        <v/>
      </c>
      <c r="C9" s="112" t="str">
        <f>IF('NEO GRP '!L31=0,"",'NEO GRP '!L31)</f>
        <v/>
      </c>
      <c r="D9" s="112" t="str">
        <f>IF('NEO GRP '!M31=0,"",'NEO GRP '!M31)</f>
        <v/>
      </c>
      <c r="E9" s="112" t="str">
        <f>IF('NEO GRP '!N31=0,"",'NEO GRP '!N31)</f>
        <v/>
      </c>
      <c r="F9" s="112" t="str">
        <f>IF('NEO GRP '!O31=0,"",'NEO GRP '!O31)</f>
        <v/>
      </c>
      <c r="G9" s="112" t="str">
        <f>IF('NEO GRP '!P31=0,"",'NEO GRP '!P31)</f>
        <v/>
      </c>
      <c r="H9" s="112" t="str">
        <f>IF('NEO GRP '!Q31=0,"",'NEO GRP '!Q31)</f>
        <v/>
      </c>
      <c r="I9" s="112" t="str">
        <f>IF('NEO GRP '!R31=0,"",'NEO GRP '!R31)</f>
        <v/>
      </c>
      <c r="J9" s="112" t="str">
        <f>IF('NEO GRP '!S31=0,"",'NEO GRP '!S31)</f>
        <v/>
      </c>
      <c r="K9" s="112" t="str">
        <f>IF('NEO GRP '!T31=0,"",'NEO GRP '!T31)</f>
        <v/>
      </c>
      <c r="L9" s="112" t="str">
        <f>IF('NEO GRP '!U31=0,"",'NEO GRP '!U31)</f>
        <v/>
      </c>
      <c r="M9" s="112" t="str">
        <f>IF('NEO GRP '!V31=0,"",'NEO GRP '!V31)</f>
        <v/>
      </c>
      <c r="N9" s="112" t="str">
        <f>IF('NEO GRP '!W31=0,"",'NEO GRP '!W31)</f>
        <v/>
      </c>
      <c r="O9" s="112" t="str">
        <f>IF('NEO GRP '!X31=0,"",'NEO GRP '!X31)</f>
        <v/>
      </c>
      <c r="P9" s="112" t="str">
        <f>IF('NEO GRP '!Y31=0,"",'NEO GRP '!Y31)</f>
        <v/>
      </c>
      <c r="Q9" s="113" t="e">
        <f>R9*'NEO GRP '!#REF!</f>
        <v>#REF!</v>
      </c>
      <c r="R9" s="114">
        <f t="shared" si="0"/>
        <v>0</v>
      </c>
      <c r="S9" s="115">
        <f>R9*'NEO GRP '!I31</f>
        <v>0</v>
      </c>
      <c r="T9" s="116">
        <f>R9*'NEO GRP '!AY31</f>
        <v>0</v>
      </c>
    </row>
    <row r="10" spans="1:20" ht="23.25" customHeight="1">
      <c r="A10" s="73" t="str">
        <f>'NEO GRP '!D32</f>
        <v>NEO-2-DT</v>
      </c>
      <c r="B10" s="82" t="str">
        <f>IF('NEO GRP '!E32=0,"",'NEO GRP '!E32)</f>
        <v>Dual tex.</v>
      </c>
      <c r="C10" s="112" t="str">
        <f>IF('NEO GRP '!L32=0,"",'NEO GRP '!L32)</f>
        <v/>
      </c>
      <c r="D10" s="112" t="str">
        <f>IF('NEO GRP '!M32=0,"",'NEO GRP '!M32)</f>
        <v/>
      </c>
      <c r="E10" s="112" t="str">
        <f>IF('NEO GRP '!N32=0,"",'NEO GRP '!N32)</f>
        <v/>
      </c>
      <c r="F10" s="112" t="str">
        <f>IF('NEO GRP '!O32=0,"",'NEO GRP '!O32)</f>
        <v/>
      </c>
      <c r="G10" s="112" t="str">
        <f>IF('NEO GRP '!P32=0,"",'NEO GRP '!P32)</f>
        <v/>
      </c>
      <c r="H10" s="112" t="str">
        <f>IF('NEO GRP '!Q32=0,"",'NEO GRP '!Q32)</f>
        <v/>
      </c>
      <c r="I10" s="112" t="str">
        <f>IF('NEO GRP '!R32=0,"",'NEO GRP '!R32)</f>
        <v/>
      </c>
      <c r="J10" s="112" t="str">
        <f>IF('NEO GRP '!S32=0,"",'NEO GRP '!S32)</f>
        <v/>
      </c>
      <c r="K10" s="112" t="str">
        <f>IF('NEO GRP '!T32=0,"",'NEO GRP '!T32)</f>
        <v/>
      </c>
      <c r="L10" s="112" t="str">
        <f>IF('NEO GRP '!U32=0,"",'NEO GRP '!U32)</f>
        <v/>
      </c>
      <c r="M10" s="112" t="str">
        <f>IF('NEO GRP '!V32=0,"",'NEO GRP '!V32)</f>
        <v/>
      </c>
      <c r="N10" s="112" t="str">
        <f>IF('NEO GRP '!W32=0,"",'NEO GRP '!W32)</f>
        <v/>
      </c>
      <c r="O10" s="112" t="str">
        <f>IF('NEO GRP '!X32=0,"",'NEO GRP '!X32)</f>
        <v/>
      </c>
      <c r="P10" s="112" t="str">
        <f>IF('NEO GRP '!Y32=0,"",'NEO GRP '!Y32)</f>
        <v/>
      </c>
      <c r="Q10" s="113" t="e">
        <f>R10*'NEO GRP '!#REF!</f>
        <v>#REF!</v>
      </c>
      <c r="R10" s="114">
        <f t="shared" si="0"/>
        <v>0</v>
      </c>
      <c r="S10" s="115">
        <f>R10*'NEO GRP '!I32</f>
        <v>0</v>
      </c>
      <c r="T10" s="116">
        <f>R10*'NEO GRP '!AY32</f>
        <v>0</v>
      </c>
    </row>
    <row r="11" spans="1:20" ht="23.25" customHeight="1">
      <c r="A11" s="73" t="str">
        <f>'NEO GRP '!D33</f>
        <v>NEO-3</v>
      </c>
      <c r="B11" s="82" t="str">
        <f>IF('NEO GRP '!E33=0,"",'NEO GRP '!E33)</f>
        <v/>
      </c>
      <c r="C11" s="112" t="str">
        <f>IF('NEO GRP '!L33=0,"",'NEO GRP '!L33)</f>
        <v/>
      </c>
      <c r="D11" s="112" t="str">
        <f>IF('NEO GRP '!M33=0,"",'NEO GRP '!M33)</f>
        <v/>
      </c>
      <c r="E11" s="112" t="str">
        <f>IF('NEO GRP '!N33=0,"",'NEO GRP '!N33)</f>
        <v/>
      </c>
      <c r="F11" s="112" t="str">
        <f>IF('NEO GRP '!O33=0,"",'NEO GRP '!O33)</f>
        <v/>
      </c>
      <c r="G11" s="112" t="str">
        <f>IF('NEO GRP '!P33=0,"",'NEO GRP '!P33)</f>
        <v/>
      </c>
      <c r="H11" s="112" t="str">
        <f>IF('NEO GRP '!Q33=0,"",'NEO GRP '!Q33)</f>
        <v/>
      </c>
      <c r="I11" s="112" t="str">
        <f>IF('NEO GRP '!R33=0,"",'NEO GRP '!R33)</f>
        <v/>
      </c>
      <c r="J11" s="112" t="str">
        <f>IF('NEO GRP '!S33=0,"",'NEO GRP '!S33)</f>
        <v/>
      </c>
      <c r="K11" s="112" t="str">
        <f>IF('NEO GRP '!T33=0,"",'NEO GRP '!T33)</f>
        <v/>
      </c>
      <c r="L11" s="112" t="str">
        <f>IF('NEO GRP '!U33=0,"",'NEO GRP '!U33)</f>
        <v/>
      </c>
      <c r="M11" s="112" t="str">
        <f>IF('NEO GRP '!V33=0,"",'NEO GRP '!V33)</f>
        <v/>
      </c>
      <c r="N11" s="112" t="str">
        <f>IF('NEO GRP '!W33=0,"",'NEO GRP '!W33)</f>
        <v/>
      </c>
      <c r="O11" s="112" t="str">
        <f>IF('NEO GRP '!X33=0,"",'NEO GRP '!X33)</f>
        <v/>
      </c>
      <c r="P11" s="112" t="str">
        <f>IF('NEO GRP '!Y33=0,"",'NEO GRP '!Y33)</f>
        <v/>
      </c>
      <c r="Q11" s="113" t="e">
        <f>R11*'NEO GRP '!#REF!</f>
        <v>#REF!</v>
      </c>
      <c r="R11" s="114">
        <f t="shared" si="0"/>
        <v>0</v>
      </c>
      <c r="S11" s="115">
        <f>R11*'NEO GRP '!I33</f>
        <v>0</v>
      </c>
      <c r="T11" s="116">
        <f>R11*'NEO GRP '!AY33</f>
        <v>0</v>
      </c>
    </row>
    <row r="12" spans="1:20" ht="23.25" customHeight="1">
      <c r="A12" s="73" t="str">
        <f>'NEO GRP '!D34</f>
        <v>NEO-3-DT</v>
      </c>
      <c r="B12" s="82" t="str">
        <f>IF('NEO GRP '!E34=0,"",'NEO GRP '!E34)</f>
        <v>Dual tex.</v>
      </c>
      <c r="C12" s="112" t="str">
        <f>IF('NEO GRP '!L34=0,"",'NEO GRP '!L34)</f>
        <v/>
      </c>
      <c r="D12" s="112" t="str">
        <f>IF('NEO GRP '!M34=0,"",'NEO GRP '!M34)</f>
        <v/>
      </c>
      <c r="E12" s="112" t="str">
        <f>IF('NEO GRP '!N34=0,"",'NEO GRP '!N34)</f>
        <v/>
      </c>
      <c r="F12" s="112" t="str">
        <f>IF('NEO GRP '!O34=0,"",'NEO GRP '!O34)</f>
        <v/>
      </c>
      <c r="G12" s="112" t="str">
        <f>IF('NEO GRP '!P34=0,"",'NEO GRP '!P34)</f>
        <v/>
      </c>
      <c r="H12" s="112" t="str">
        <f>IF('NEO GRP '!Q34=0,"",'NEO GRP '!Q34)</f>
        <v/>
      </c>
      <c r="I12" s="112" t="str">
        <f>IF('NEO GRP '!R34=0,"",'NEO GRP '!R34)</f>
        <v/>
      </c>
      <c r="J12" s="112" t="str">
        <f>IF('NEO GRP '!S34=0,"",'NEO GRP '!S34)</f>
        <v/>
      </c>
      <c r="K12" s="112" t="str">
        <f>IF('NEO GRP '!T34=0,"",'NEO GRP '!T34)</f>
        <v/>
      </c>
      <c r="L12" s="112" t="str">
        <f>IF('NEO GRP '!U34=0,"",'NEO GRP '!U34)</f>
        <v/>
      </c>
      <c r="M12" s="112" t="str">
        <f>IF('NEO GRP '!V34=0,"",'NEO GRP '!V34)</f>
        <v/>
      </c>
      <c r="N12" s="112" t="str">
        <f>IF('NEO GRP '!W34=0,"",'NEO GRP '!W34)</f>
        <v/>
      </c>
      <c r="O12" s="112" t="str">
        <f>IF('NEO GRP '!X34=0,"",'NEO GRP '!X34)</f>
        <v/>
      </c>
      <c r="P12" s="112" t="str">
        <f>IF('NEO GRP '!Y34=0,"",'NEO GRP '!Y34)</f>
        <v/>
      </c>
      <c r="Q12" s="113" t="e">
        <f>R12*'NEO GRP '!#REF!</f>
        <v>#REF!</v>
      </c>
      <c r="R12" s="114">
        <f t="shared" si="0"/>
        <v>0</v>
      </c>
      <c r="S12" s="115">
        <f>R12*'NEO GRP '!I34</f>
        <v>0</v>
      </c>
      <c r="T12" s="116">
        <f>R12*'NEO GRP '!AY34</f>
        <v>0</v>
      </c>
    </row>
    <row r="13" spans="1:20" ht="23.25" customHeight="1">
      <c r="A13" s="73" t="str">
        <f>'NEO GRP '!D35</f>
        <v>NEO-4</v>
      </c>
      <c r="B13" s="82" t="str">
        <f>IF('NEO GRP '!E35=0,"",'NEO GRP '!E35)</f>
        <v/>
      </c>
      <c r="C13" s="112" t="str">
        <f>IF('NEO GRP '!L35=0,"",'NEO GRP '!L35)</f>
        <v/>
      </c>
      <c r="D13" s="112" t="str">
        <f>IF('NEO GRP '!M35=0,"",'NEO GRP '!M35)</f>
        <v/>
      </c>
      <c r="E13" s="112" t="str">
        <f>IF('NEO GRP '!N35=0,"",'NEO GRP '!N35)</f>
        <v/>
      </c>
      <c r="F13" s="112" t="str">
        <f>IF('NEO GRP '!O35=0,"",'NEO GRP '!O35)</f>
        <v/>
      </c>
      <c r="G13" s="112" t="str">
        <f>IF('NEO GRP '!P35=0,"",'NEO GRP '!P35)</f>
        <v/>
      </c>
      <c r="H13" s="112" t="str">
        <f>IF('NEO GRP '!Q35=0,"",'NEO GRP '!Q35)</f>
        <v/>
      </c>
      <c r="I13" s="112" t="str">
        <f>IF('NEO GRP '!R35=0,"",'NEO GRP '!R35)</f>
        <v/>
      </c>
      <c r="J13" s="112" t="str">
        <f>IF('NEO GRP '!S35=0,"",'NEO GRP '!S35)</f>
        <v/>
      </c>
      <c r="K13" s="112" t="str">
        <f>IF('NEO GRP '!T35=0,"",'NEO GRP '!T35)</f>
        <v/>
      </c>
      <c r="L13" s="112" t="str">
        <f>IF('NEO GRP '!U35=0,"",'NEO GRP '!U35)</f>
        <v/>
      </c>
      <c r="M13" s="112" t="str">
        <f>IF('NEO GRP '!V35=0,"",'NEO GRP '!V35)</f>
        <v/>
      </c>
      <c r="N13" s="112" t="str">
        <f>IF('NEO GRP '!W35=0,"",'NEO GRP '!W35)</f>
        <v/>
      </c>
      <c r="O13" s="112" t="str">
        <f>IF('NEO GRP '!X35=0,"",'NEO GRP '!X35)</f>
        <v/>
      </c>
      <c r="P13" s="112" t="str">
        <f>IF('NEO GRP '!Y35=0,"",'NEO GRP '!Y35)</f>
        <v/>
      </c>
      <c r="Q13" s="113" t="e">
        <f>R13*'NEO GRP '!#REF!</f>
        <v>#REF!</v>
      </c>
      <c r="R13" s="114">
        <f t="shared" si="0"/>
        <v>0</v>
      </c>
      <c r="S13" s="115">
        <f>R13*'NEO GRP '!I35</f>
        <v>0</v>
      </c>
      <c r="T13" s="116">
        <f>R13*'NEO GRP '!AY35</f>
        <v>0</v>
      </c>
    </row>
    <row r="14" spans="1:20" ht="23.25" customHeight="1">
      <c r="A14" s="73" t="str">
        <f>'NEO GRP '!D36</f>
        <v>NEO-4-DT</v>
      </c>
      <c r="B14" s="82" t="str">
        <f>IF('NEO GRP '!E36=0,"",'NEO GRP '!E36)</f>
        <v>Dual tex.</v>
      </c>
      <c r="C14" s="112" t="str">
        <f>IF('NEO GRP '!L36=0,"",'NEO GRP '!L36)</f>
        <v/>
      </c>
      <c r="D14" s="112" t="str">
        <f>IF('NEO GRP '!M36=0,"",'NEO GRP '!M36)</f>
        <v/>
      </c>
      <c r="E14" s="112" t="str">
        <f>IF('NEO GRP '!N36=0,"",'NEO GRP '!N36)</f>
        <v/>
      </c>
      <c r="F14" s="112" t="str">
        <f>IF('NEO GRP '!O36=0,"",'NEO GRP '!O36)</f>
        <v/>
      </c>
      <c r="G14" s="112" t="str">
        <f>IF('NEO GRP '!P36=0,"",'NEO GRP '!P36)</f>
        <v/>
      </c>
      <c r="H14" s="112" t="str">
        <f>IF('NEO GRP '!Q36=0,"",'NEO GRP '!Q36)</f>
        <v/>
      </c>
      <c r="I14" s="112" t="str">
        <f>IF('NEO GRP '!R36=0,"",'NEO GRP '!R36)</f>
        <v/>
      </c>
      <c r="J14" s="112" t="str">
        <f>IF('NEO GRP '!S36=0,"",'NEO GRP '!S36)</f>
        <v/>
      </c>
      <c r="K14" s="112" t="str">
        <f>IF('NEO GRP '!T36=0,"",'NEO GRP '!T36)</f>
        <v/>
      </c>
      <c r="L14" s="112" t="str">
        <f>IF('NEO GRP '!U36=0,"",'NEO GRP '!U36)</f>
        <v/>
      </c>
      <c r="M14" s="112" t="str">
        <f>IF('NEO GRP '!V36=0,"",'NEO GRP '!V36)</f>
        <v/>
      </c>
      <c r="N14" s="112" t="str">
        <f>IF('NEO GRP '!W36=0,"",'NEO GRP '!W36)</f>
        <v/>
      </c>
      <c r="O14" s="112" t="str">
        <f>IF('NEO GRP '!X36=0,"",'NEO GRP '!X36)</f>
        <v/>
      </c>
      <c r="P14" s="112" t="str">
        <f>IF('NEO GRP '!Y36=0,"",'NEO GRP '!Y36)</f>
        <v/>
      </c>
      <c r="Q14" s="113" t="e">
        <f>R14*'NEO GRP '!#REF!</f>
        <v>#REF!</v>
      </c>
      <c r="R14" s="114">
        <f t="shared" si="0"/>
        <v>0</v>
      </c>
      <c r="S14" s="115">
        <f>R14*'NEO GRP '!I36</f>
        <v>0</v>
      </c>
      <c r="T14" s="116">
        <f>R14*'NEO GRP '!AY36</f>
        <v>0</v>
      </c>
    </row>
    <row r="15" spans="1:20" ht="23.25" customHeight="1">
      <c r="A15" s="73" t="str">
        <f>'NEO GRP '!D37</f>
        <v>NEO-5</v>
      </c>
      <c r="B15" s="82" t="str">
        <f>IF('NEO GRP '!E37=0,"",'NEO GRP '!E37)</f>
        <v/>
      </c>
      <c r="C15" s="112" t="str">
        <f>IF('NEO GRP '!L37=0,"",'NEO GRP '!L37)</f>
        <v/>
      </c>
      <c r="D15" s="112" t="str">
        <f>IF('NEO GRP '!M37=0,"",'NEO GRP '!M37)</f>
        <v/>
      </c>
      <c r="E15" s="112" t="str">
        <f>IF('NEO GRP '!N37=0,"",'NEO GRP '!N37)</f>
        <v/>
      </c>
      <c r="F15" s="112" t="str">
        <f>IF('NEO GRP '!O37=0,"",'NEO GRP '!O37)</f>
        <v/>
      </c>
      <c r="G15" s="112" t="str">
        <f>IF('NEO GRP '!P37=0,"",'NEO GRP '!P37)</f>
        <v/>
      </c>
      <c r="H15" s="112" t="str">
        <f>IF('NEO GRP '!Q37=0,"",'NEO GRP '!Q37)</f>
        <v/>
      </c>
      <c r="I15" s="112" t="str">
        <f>IF('NEO GRP '!R37=0,"",'NEO GRP '!R37)</f>
        <v/>
      </c>
      <c r="J15" s="112" t="str">
        <f>IF('NEO GRP '!S37=0,"",'NEO GRP '!S37)</f>
        <v/>
      </c>
      <c r="K15" s="112" t="str">
        <f>IF('NEO GRP '!T37=0,"",'NEO GRP '!T37)</f>
        <v/>
      </c>
      <c r="L15" s="112" t="str">
        <f>IF('NEO GRP '!U37=0,"",'NEO GRP '!U37)</f>
        <v/>
      </c>
      <c r="M15" s="112" t="str">
        <f>IF('NEO GRP '!V37=0,"",'NEO GRP '!V37)</f>
        <v/>
      </c>
      <c r="N15" s="112" t="str">
        <f>IF('NEO GRP '!W37=0,"",'NEO GRP '!W37)</f>
        <v/>
      </c>
      <c r="O15" s="112" t="str">
        <f>IF('NEO GRP '!X37=0,"",'NEO GRP '!X37)</f>
        <v/>
      </c>
      <c r="P15" s="112" t="str">
        <f>IF('NEO GRP '!Y37=0,"",'NEO GRP '!Y37)</f>
        <v/>
      </c>
      <c r="Q15" s="113" t="e">
        <f>R15*'NEO GRP '!#REF!</f>
        <v>#REF!</v>
      </c>
      <c r="R15" s="114">
        <f t="shared" si="0"/>
        <v>0</v>
      </c>
      <c r="S15" s="115">
        <f>R15*'NEO GRP '!I37</f>
        <v>0</v>
      </c>
      <c r="T15" s="116">
        <f>R15*'NEO GRP '!AY37</f>
        <v>0</v>
      </c>
    </row>
    <row r="16" spans="1:20" ht="23.25" customHeight="1">
      <c r="A16" s="73" t="str">
        <f>'NEO GRP '!D38</f>
        <v>NEO-5-DT</v>
      </c>
      <c r="B16" s="82" t="str">
        <f>IF('NEO GRP '!E38=0,"",'NEO GRP '!E38)</f>
        <v>Dual tex.</v>
      </c>
      <c r="C16" s="112" t="str">
        <f>IF('NEO GRP '!L38=0,"",'NEO GRP '!L38)</f>
        <v/>
      </c>
      <c r="D16" s="112" t="str">
        <f>IF('NEO GRP '!M38=0,"",'NEO GRP '!M38)</f>
        <v/>
      </c>
      <c r="E16" s="112" t="str">
        <f>IF('NEO GRP '!N38=0,"",'NEO GRP '!N38)</f>
        <v/>
      </c>
      <c r="F16" s="112" t="str">
        <f>IF('NEO GRP '!O38=0,"",'NEO GRP '!O38)</f>
        <v/>
      </c>
      <c r="G16" s="112" t="str">
        <f>IF('NEO GRP '!P38=0,"",'NEO GRP '!P38)</f>
        <v/>
      </c>
      <c r="H16" s="112" t="str">
        <f>IF('NEO GRP '!Q38=0,"",'NEO GRP '!Q38)</f>
        <v/>
      </c>
      <c r="I16" s="112" t="str">
        <f>IF('NEO GRP '!R38=0,"",'NEO GRP '!R38)</f>
        <v/>
      </c>
      <c r="J16" s="112" t="str">
        <f>IF('NEO GRP '!S38=0,"",'NEO GRP '!S38)</f>
        <v/>
      </c>
      <c r="K16" s="112" t="str">
        <f>IF('NEO GRP '!T38=0,"",'NEO GRP '!T38)</f>
        <v/>
      </c>
      <c r="L16" s="112" t="str">
        <f>IF('NEO GRP '!U38=0,"",'NEO GRP '!U38)</f>
        <v/>
      </c>
      <c r="M16" s="112" t="str">
        <f>IF('NEO GRP '!V38=0,"",'NEO GRP '!V38)</f>
        <v/>
      </c>
      <c r="N16" s="112" t="str">
        <f>IF('NEO GRP '!W38=0,"",'NEO GRP '!W38)</f>
        <v/>
      </c>
      <c r="O16" s="112" t="str">
        <f>IF('NEO GRP '!X38=0,"",'NEO GRP '!X38)</f>
        <v/>
      </c>
      <c r="P16" s="112" t="str">
        <f>IF('NEO GRP '!Y38=0,"",'NEO GRP '!Y38)</f>
        <v/>
      </c>
      <c r="Q16" s="113" t="e">
        <f>R16*'NEO GRP '!#REF!</f>
        <v>#REF!</v>
      </c>
      <c r="R16" s="114">
        <f t="shared" si="0"/>
        <v>0</v>
      </c>
      <c r="S16" s="115">
        <f>R16*'NEO GRP '!I38</f>
        <v>0</v>
      </c>
      <c r="T16" s="116">
        <f>R16*'NEO GRP '!AY38</f>
        <v>0</v>
      </c>
    </row>
    <row r="17" spans="1:20" ht="23.25" customHeight="1">
      <c r="A17" s="73" t="str">
        <f>'NEO GRP '!D39</f>
        <v>NEO-6</v>
      </c>
      <c r="B17" s="82" t="str">
        <f>IF('NEO GRP '!E39=0,"",'NEO GRP '!E39)</f>
        <v/>
      </c>
      <c r="C17" s="112" t="str">
        <f>IF('NEO GRP '!L39=0,"",'NEO GRP '!L39)</f>
        <v/>
      </c>
      <c r="D17" s="112" t="str">
        <f>IF('NEO GRP '!M39=0,"",'NEO GRP '!M39)</f>
        <v/>
      </c>
      <c r="E17" s="112" t="str">
        <f>IF('NEO GRP '!N39=0,"",'NEO GRP '!N39)</f>
        <v/>
      </c>
      <c r="F17" s="112" t="str">
        <f>IF('NEO GRP '!O39=0,"",'NEO GRP '!O39)</f>
        <v/>
      </c>
      <c r="G17" s="112" t="str">
        <f>IF('NEO GRP '!P39=0,"",'NEO GRP '!P39)</f>
        <v/>
      </c>
      <c r="H17" s="112" t="str">
        <f>IF('NEO GRP '!Q39=0,"",'NEO GRP '!Q39)</f>
        <v/>
      </c>
      <c r="I17" s="112" t="str">
        <f>IF('NEO GRP '!R39=0,"",'NEO GRP '!R39)</f>
        <v/>
      </c>
      <c r="J17" s="112" t="str">
        <f>IF('NEO GRP '!S39=0,"",'NEO GRP '!S39)</f>
        <v/>
      </c>
      <c r="K17" s="112" t="str">
        <f>IF('NEO GRP '!T39=0,"",'NEO GRP '!T39)</f>
        <v/>
      </c>
      <c r="L17" s="112" t="str">
        <f>IF('NEO GRP '!U39=0,"",'NEO GRP '!U39)</f>
        <v/>
      </c>
      <c r="M17" s="112" t="str">
        <f>IF('NEO GRP '!V39=0,"",'NEO GRP '!V39)</f>
        <v/>
      </c>
      <c r="N17" s="112" t="str">
        <f>IF('NEO GRP '!W39=0,"",'NEO GRP '!W39)</f>
        <v/>
      </c>
      <c r="O17" s="112" t="str">
        <f>IF('NEO GRP '!X39=0,"",'NEO GRP '!X39)</f>
        <v/>
      </c>
      <c r="P17" s="112" t="str">
        <f>IF('NEO GRP '!Y39=0,"",'NEO GRP '!Y39)</f>
        <v/>
      </c>
      <c r="Q17" s="113" t="e">
        <f>R17*'NEO GRP '!#REF!</f>
        <v>#REF!</v>
      </c>
      <c r="R17" s="114">
        <f t="shared" si="0"/>
        <v>0</v>
      </c>
      <c r="S17" s="115">
        <f>R17*'NEO GRP '!I39</f>
        <v>0</v>
      </c>
      <c r="T17" s="116">
        <f>R17*'NEO GRP '!AY39</f>
        <v>0</v>
      </c>
    </row>
    <row r="18" spans="1:20" ht="23.25" customHeight="1">
      <c r="A18" s="73" t="str">
        <f>'NEO GRP '!D40</f>
        <v>NEO-6-DT</v>
      </c>
      <c r="B18" s="82" t="str">
        <f>IF('NEO GRP '!E40=0,"",'NEO GRP '!E40)</f>
        <v>Dual tex.</v>
      </c>
      <c r="C18" s="112" t="str">
        <f>IF('NEO GRP '!L40=0,"",'NEO GRP '!L40)</f>
        <v/>
      </c>
      <c r="D18" s="112" t="str">
        <f>IF('NEO GRP '!M40=0,"",'NEO GRP '!M40)</f>
        <v/>
      </c>
      <c r="E18" s="112" t="str">
        <f>IF('NEO GRP '!N40=0,"",'NEO GRP '!N40)</f>
        <v/>
      </c>
      <c r="F18" s="112" t="str">
        <f>IF('NEO GRP '!O40=0,"",'NEO GRP '!O40)</f>
        <v/>
      </c>
      <c r="G18" s="112" t="str">
        <f>IF('NEO GRP '!P40=0,"",'NEO GRP '!P40)</f>
        <v/>
      </c>
      <c r="H18" s="112" t="str">
        <f>IF('NEO GRP '!Q40=0,"",'NEO GRP '!Q40)</f>
        <v/>
      </c>
      <c r="I18" s="112" t="str">
        <f>IF('NEO GRP '!R40=0,"",'NEO GRP '!R40)</f>
        <v/>
      </c>
      <c r="J18" s="112" t="str">
        <f>IF('NEO GRP '!S40=0,"",'NEO GRP '!S40)</f>
        <v/>
      </c>
      <c r="K18" s="112" t="str">
        <f>IF('NEO GRP '!T40=0,"",'NEO GRP '!T40)</f>
        <v/>
      </c>
      <c r="L18" s="112" t="str">
        <f>IF('NEO GRP '!U40=0,"",'NEO GRP '!U40)</f>
        <v/>
      </c>
      <c r="M18" s="112" t="str">
        <f>IF('NEO GRP '!V40=0,"",'NEO GRP '!V40)</f>
        <v/>
      </c>
      <c r="N18" s="112" t="str">
        <f>IF('NEO GRP '!W40=0,"",'NEO GRP '!W40)</f>
        <v/>
      </c>
      <c r="O18" s="112" t="str">
        <f>IF('NEO GRP '!X40=0,"",'NEO GRP '!X40)</f>
        <v/>
      </c>
      <c r="P18" s="112" t="str">
        <f>IF('NEO GRP '!Y40=0,"",'NEO GRP '!Y40)</f>
        <v/>
      </c>
      <c r="Q18" s="113" t="e">
        <f>R18*'NEO GRP '!#REF!</f>
        <v>#REF!</v>
      </c>
      <c r="R18" s="114">
        <f t="shared" si="0"/>
        <v>0</v>
      </c>
      <c r="S18" s="115">
        <f>R18*'NEO GRP '!I40</f>
        <v>0</v>
      </c>
      <c r="T18" s="116">
        <f>R18*'NEO GRP '!AY40</f>
        <v>0</v>
      </c>
    </row>
    <row r="19" spans="1:20" ht="23.25" customHeight="1">
      <c r="A19" s="73" t="str">
        <f>'NEO GRP '!D41</f>
        <v>NEO-11</v>
      </c>
      <c r="B19" s="82" t="str">
        <f>IF('NEO GRP '!E41=0,"",'NEO GRP '!E41)</f>
        <v/>
      </c>
      <c r="C19" s="112" t="str">
        <f>IF('NEO GRP '!L41=0,"",'NEO GRP '!L41)</f>
        <v/>
      </c>
      <c r="D19" s="112" t="str">
        <f>IF('NEO GRP '!M41=0,"",'NEO GRP '!M41)</f>
        <v/>
      </c>
      <c r="E19" s="112" t="str">
        <f>IF('NEO GRP '!N41=0,"",'NEO GRP '!N41)</f>
        <v/>
      </c>
      <c r="F19" s="112" t="str">
        <f>IF('NEO GRP '!O41=0,"",'NEO GRP '!O41)</f>
        <v/>
      </c>
      <c r="G19" s="112" t="str">
        <f>IF('NEO GRP '!P41=0,"",'NEO GRP '!P41)</f>
        <v/>
      </c>
      <c r="H19" s="112" t="str">
        <f>IF('NEO GRP '!Q41=0,"",'NEO GRP '!Q41)</f>
        <v/>
      </c>
      <c r="I19" s="112" t="str">
        <f>IF('NEO GRP '!R41=0,"",'NEO GRP '!R41)</f>
        <v/>
      </c>
      <c r="J19" s="112" t="str">
        <f>IF('NEO GRP '!S41=0,"",'NEO GRP '!S41)</f>
        <v/>
      </c>
      <c r="K19" s="112" t="str">
        <f>IF('NEO GRP '!T41=0,"",'NEO GRP '!T41)</f>
        <v/>
      </c>
      <c r="L19" s="112" t="str">
        <f>IF('NEO GRP '!U41=0,"",'NEO GRP '!U41)</f>
        <v/>
      </c>
      <c r="M19" s="112" t="str">
        <f>IF('NEO GRP '!V41=0,"",'NEO GRP '!V41)</f>
        <v/>
      </c>
      <c r="N19" s="112" t="str">
        <f>IF('NEO GRP '!W41=0,"",'NEO GRP '!W41)</f>
        <v/>
      </c>
      <c r="O19" s="112" t="str">
        <f>IF('NEO GRP '!X41=0,"",'NEO GRP '!X41)</f>
        <v/>
      </c>
      <c r="P19" s="112" t="str">
        <f>IF('NEO GRP '!Y41=0,"",'NEO GRP '!Y41)</f>
        <v/>
      </c>
      <c r="Q19" s="113" t="e">
        <f>R19*'NEO GRP '!#REF!</f>
        <v>#REF!</v>
      </c>
      <c r="R19" s="114">
        <f t="shared" si="0"/>
        <v>0</v>
      </c>
      <c r="S19" s="115">
        <f>R19*'NEO GRP '!I41</f>
        <v>0</v>
      </c>
      <c r="T19" s="116">
        <f>R19*'NEO GRP '!AY41</f>
        <v>0</v>
      </c>
    </row>
    <row r="20" spans="1:20" ht="23.25" customHeight="1">
      <c r="A20" s="73" t="str">
        <f>'NEO GRP '!D42</f>
        <v>NEO-11-DT</v>
      </c>
      <c r="B20" s="82" t="str">
        <f>IF('NEO GRP '!E42=0,"",'NEO GRP '!E42)</f>
        <v>Dual tex.</v>
      </c>
      <c r="C20" s="112" t="str">
        <f>IF('NEO GRP '!L42=0,"",'NEO GRP '!L42)</f>
        <v/>
      </c>
      <c r="D20" s="112" t="str">
        <f>IF('NEO GRP '!M42=0,"",'NEO GRP '!M42)</f>
        <v/>
      </c>
      <c r="E20" s="112" t="str">
        <f>IF('NEO GRP '!N42=0,"",'NEO GRP '!N42)</f>
        <v/>
      </c>
      <c r="F20" s="112" t="str">
        <f>IF('NEO GRP '!O42=0,"",'NEO GRP '!O42)</f>
        <v/>
      </c>
      <c r="G20" s="112" t="str">
        <f>IF('NEO GRP '!P42=0,"",'NEO GRP '!P42)</f>
        <v/>
      </c>
      <c r="H20" s="112" t="str">
        <f>IF('NEO GRP '!Q42=0,"",'NEO GRP '!Q42)</f>
        <v/>
      </c>
      <c r="I20" s="112" t="str">
        <f>IF('NEO GRP '!R42=0,"",'NEO GRP '!R42)</f>
        <v/>
      </c>
      <c r="J20" s="112" t="str">
        <f>IF('NEO GRP '!S42=0,"",'NEO GRP '!S42)</f>
        <v/>
      </c>
      <c r="K20" s="112" t="str">
        <f>IF('NEO GRP '!T42=0,"",'NEO GRP '!T42)</f>
        <v/>
      </c>
      <c r="L20" s="112" t="str">
        <f>IF('NEO GRP '!U42=0,"",'NEO GRP '!U42)</f>
        <v/>
      </c>
      <c r="M20" s="112" t="str">
        <f>IF('NEO GRP '!V42=0,"",'NEO GRP '!V42)</f>
        <v/>
      </c>
      <c r="N20" s="112" t="str">
        <f>IF('NEO GRP '!W42=0,"",'NEO GRP '!W42)</f>
        <v/>
      </c>
      <c r="O20" s="112" t="str">
        <f>IF('NEO GRP '!X42=0,"",'NEO GRP '!X42)</f>
        <v/>
      </c>
      <c r="P20" s="112" t="str">
        <f>IF('NEO GRP '!Y42=0,"",'NEO GRP '!Y42)</f>
        <v/>
      </c>
      <c r="Q20" s="113"/>
      <c r="R20" s="114">
        <f t="shared" si="0"/>
        <v>0</v>
      </c>
      <c r="S20" s="115">
        <f>R20*'NEO GRP '!I42</f>
        <v>0</v>
      </c>
      <c r="T20" s="116">
        <f>R20*'NEO GRP '!AY42</f>
        <v>0</v>
      </c>
    </row>
    <row r="21" spans="1:20" ht="23.25" customHeight="1">
      <c r="A21" s="73" t="str">
        <f>'NEO GRP '!D43</f>
        <v>NEO-12</v>
      </c>
      <c r="B21" s="82" t="str">
        <f>IF('NEO GRP '!E43=0,"",'NEO GRP '!E43)</f>
        <v/>
      </c>
      <c r="C21" s="112" t="str">
        <f>IF('NEO GRP '!L43=0,"",'NEO GRP '!L43)</f>
        <v/>
      </c>
      <c r="D21" s="112" t="str">
        <f>IF('NEO GRP '!M43=0,"",'NEO GRP '!M43)</f>
        <v/>
      </c>
      <c r="E21" s="112" t="str">
        <f>IF('NEO GRP '!N43=0,"",'NEO GRP '!N43)</f>
        <v/>
      </c>
      <c r="F21" s="112" t="str">
        <f>IF('NEO GRP '!O43=0,"",'NEO GRP '!O43)</f>
        <v/>
      </c>
      <c r="G21" s="112" t="str">
        <f>IF('NEO GRP '!P43=0,"",'NEO GRP '!P43)</f>
        <v/>
      </c>
      <c r="H21" s="112" t="str">
        <f>IF('NEO GRP '!Q43=0,"",'NEO GRP '!Q43)</f>
        <v/>
      </c>
      <c r="I21" s="112" t="str">
        <f>IF('NEO GRP '!R43=0,"",'NEO GRP '!R43)</f>
        <v/>
      </c>
      <c r="J21" s="112" t="str">
        <f>IF('NEO GRP '!S43=0,"",'NEO GRP '!S43)</f>
        <v/>
      </c>
      <c r="K21" s="112" t="str">
        <f>IF('NEO GRP '!T43=0,"",'NEO GRP '!T43)</f>
        <v/>
      </c>
      <c r="L21" s="112" t="str">
        <f>IF('NEO GRP '!U43=0,"",'NEO GRP '!U43)</f>
        <v/>
      </c>
      <c r="M21" s="112" t="str">
        <f>IF('NEO GRP '!V43=0,"",'NEO GRP '!V43)</f>
        <v/>
      </c>
      <c r="N21" s="112" t="str">
        <f>IF('NEO GRP '!W43=0,"",'NEO GRP '!W43)</f>
        <v/>
      </c>
      <c r="O21" s="112" t="str">
        <f>IF('NEO GRP '!X43=0,"",'NEO GRP '!X43)</f>
        <v/>
      </c>
      <c r="P21" s="112" t="str">
        <f>IF('NEO GRP '!Y43=0,"",'NEO GRP '!Y43)</f>
        <v/>
      </c>
      <c r="Q21" s="113" t="e">
        <f>R21*'NEO GRP '!#REF!</f>
        <v>#REF!</v>
      </c>
      <c r="R21" s="114">
        <f t="shared" si="0"/>
        <v>0</v>
      </c>
      <c r="S21" s="115">
        <f>R21*'NEO GRP '!I43</f>
        <v>0</v>
      </c>
      <c r="T21" s="116">
        <f>R21*'NEO GRP '!AY43</f>
        <v>0</v>
      </c>
    </row>
    <row r="22" spans="1:20" ht="23.25" customHeight="1">
      <c r="A22" s="73" t="str">
        <f>'NEO GRP '!D44</f>
        <v>NEO-12-DT</v>
      </c>
      <c r="B22" s="82" t="str">
        <f>IF('NEO GRP '!E44=0,"",'NEO GRP '!E44)</f>
        <v>Dual tex.</v>
      </c>
      <c r="C22" s="112" t="str">
        <f>IF('NEO GRP '!L44=0,"",'NEO GRP '!L44)</f>
        <v/>
      </c>
      <c r="D22" s="112" t="str">
        <f>IF('NEO GRP '!M44=0,"",'NEO GRP '!M44)</f>
        <v/>
      </c>
      <c r="E22" s="112" t="str">
        <f>IF('NEO GRP '!N44=0,"",'NEO GRP '!N44)</f>
        <v/>
      </c>
      <c r="F22" s="112" t="str">
        <f>IF('NEO GRP '!O44=0,"",'NEO GRP '!O44)</f>
        <v/>
      </c>
      <c r="G22" s="112" t="str">
        <f>IF('NEO GRP '!P44=0,"",'NEO GRP '!P44)</f>
        <v/>
      </c>
      <c r="H22" s="112" t="str">
        <f>IF('NEO GRP '!Q44=0,"",'NEO GRP '!Q44)</f>
        <v/>
      </c>
      <c r="I22" s="112" t="str">
        <f>IF('NEO GRP '!R44=0,"",'NEO GRP '!R44)</f>
        <v/>
      </c>
      <c r="J22" s="112" t="str">
        <f>IF('NEO GRP '!S44=0,"",'NEO GRP '!S44)</f>
        <v/>
      </c>
      <c r="K22" s="112" t="str">
        <f>IF('NEO GRP '!T44=0,"",'NEO GRP '!T44)</f>
        <v/>
      </c>
      <c r="L22" s="112" t="str">
        <f>IF('NEO GRP '!U44=0,"",'NEO GRP '!U44)</f>
        <v/>
      </c>
      <c r="M22" s="112" t="str">
        <f>IF('NEO GRP '!V44=0,"",'NEO GRP '!V44)</f>
        <v/>
      </c>
      <c r="N22" s="112" t="str">
        <f>IF('NEO GRP '!W44=0,"",'NEO GRP '!W44)</f>
        <v/>
      </c>
      <c r="O22" s="112" t="str">
        <f>IF('NEO GRP '!X44=0,"",'NEO GRP '!X44)</f>
        <v/>
      </c>
      <c r="P22" s="112" t="str">
        <f>IF('NEO GRP '!Y44=0,"",'NEO GRP '!Y44)</f>
        <v/>
      </c>
      <c r="Q22" s="113" t="e">
        <f>R22*'NEO GRP '!#REF!</f>
        <v>#REF!</v>
      </c>
      <c r="R22" s="114">
        <f t="shared" si="0"/>
        <v>0</v>
      </c>
      <c r="S22" s="115">
        <f>R22*'NEO GRP '!I44</f>
        <v>0</v>
      </c>
      <c r="T22" s="116">
        <f>R22*'NEO GRP '!AY44</f>
        <v>0</v>
      </c>
    </row>
    <row r="23" spans="1:20" ht="23.25" customHeight="1">
      <c r="A23" s="73" t="str">
        <f>'NEO GRP '!D45</f>
        <v>NEO-13</v>
      </c>
      <c r="B23" s="82" t="str">
        <f>IF('NEO GRP '!E45=0,"",'NEO GRP '!E45)</f>
        <v/>
      </c>
      <c r="C23" s="112" t="str">
        <f>IF('NEO GRP '!L45=0,"",'NEO GRP '!L45)</f>
        <v/>
      </c>
      <c r="D23" s="112" t="str">
        <f>IF('NEO GRP '!M45=0,"",'NEO GRP '!M45)</f>
        <v/>
      </c>
      <c r="E23" s="112" t="str">
        <f>IF('NEO GRP '!N45=0,"",'NEO GRP '!N45)</f>
        <v/>
      </c>
      <c r="F23" s="112" t="str">
        <f>IF('NEO GRP '!O45=0,"",'NEO GRP '!O45)</f>
        <v/>
      </c>
      <c r="G23" s="112" t="str">
        <f>IF('NEO GRP '!P45=0,"",'NEO GRP '!P45)</f>
        <v/>
      </c>
      <c r="H23" s="112" t="str">
        <f>IF('NEO GRP '!Q45=0,"",'NEO GRP '!Q45)</f>
        <v/>
      </c>
      <c r="I23" s="112" t="str">
        <f>IF('NEO GRP '!R45=0,"",'NEO GRP '!R45)</f>
        <v/>
      </c>
      <c r="J23" s="112" t="str">
        <f>IF('NEO GRP '!S45=0,"",'NEO GRP '!S45)</f>
        <v/>
      </c>
      <c r="K23" s="112" t="str">
        <f>IF('NEO GRP '!T45=0,"",'NEO GRP '!T45)</f>
        <v/>
      </c>
      <c r="L23" s="112" t="str">
        <f>IF('NEO GRP '!U45=0,"",'NEO GRP '!U45)</f>
        <v/>
      </c>
      <c r="M23" s="112" t="str">
        <f>IF('NEO GRP '!V45=0,"",'NEO GRP '!V45)</f>
        <v/>
      </c>
      <c r="N23" s="112" t="str">
        <f>IF('NEO GRP '!W45=0,"",'NEO GRP '!W45)</f>
        <v/>
      </c>
      <c r="O23" s="112" t="str">
        <f>IF('NEO GRP '!X45=0,"",'NEO GRP '!X45)</f>
        <v/>
      </c>
      <c r="P23" s="112" t="str">
        <f>IF('NEO GRP '!Y45=0,"",'NEO GRP '!Y45)</f>
        <v/>
      </c>
      <c r="Q23" s="113" t="e">
        <f>R23*'NEO GRP '!#REF!</f>
        <v>#REF!</v>
      </c>
      <c r="R23" s="114">
        <f t="shared" si="0"/>
        <v>0</v>
      </c>
      <c r="S23" s="115">
        <f>R23*'NEO GRP '!I45</f>
        <v>0</v>
      </c>
      <c r="T23" s="116">
        <f>R23*'NEO GRP '!AY45</f>
        <v>0</v>
      </c>
    </row>
    <row r="24" spans="1:20" ht="23.25" customHeight="1">
      <c r="A24" s="73" t="str">
        <f>'NEO GRP '!D46</f>
        <v>NEO-13-DT</v>
      </c>
      <c r="B24" s="82" t="str">
        <f>IF('NEO GRP '!E46=0,"",'NEO GRP '!E46)</f>
        <v>Dual tex.</v>
      </c>
      <c r="C24" s="112" t="str">
        <f>IF('NEO GRP '!L46=0,"",'NEO GRP '!L46)</f>
        <v/>
      </c>
      <c r="D24" s="112" t="str">
        <f>IF('NEO GRP '!M46=0,"",'NEO GRP '!M46)</f>
        <v/>
      </c>
      <c r="E24" s="112" t="str">
        <f>IF('NEO GRP '!N46=0,"",'NEO GRP '!N46)</f>
        <v/>
      </c>
      <c r="F24" s="112" t="str">
        <f>IF('NEO GRP '!O46=0,"",'NEO GRP '!O46)</f>
        <v/>
      </c>
      <c r="G24" s="112" t="str">
        <f>IF('NEO GRP '!P46=0,"",'NEO GRP '!P46)</f>
        <v/>
      </c>
      <c r="H24" s="112" t="str">
        <f>IF('NEO GRP '!Q46=0,"",'NEO GRP '!Q46)</f>
        <v/>
      </c>
      <c r="I24" s="112" t="str">
        <f>IF('NEO GRP '!R46=0,"",'NEO GRP '!R46)</f>
        <v/>
      </c>
      <c r="J24" s="112" t="str">
        <f>IF('NEO GRP '!S46=0,"",'NEO GRP '!S46)</f>
        <v/>
      </c>
      <c r="K24" s="112" t="str">
        <f>IF('NEO GRP '!T46=0,"",'NEO GRP '!T46)</f>
        <v/>
      </c>
      <c r="L24" s="112" t="str">
        <f>IF('NEO GRP '!U46=0,"",'NEO GRP '!U46)</f>
        <v/>
      </c>
      <c r="M24" s="112" t="str">
        <f>IF('NEO GRP '!V46=0,"",'NEO GRP '!V46)</f>
        <v/>
      </c>
      <c r="N24" s="112" t="str">
        <f>IF('NEO GRP '!W46=0,"",'NEO GRP '!W46)</f>
        <v/>
      </c>
      <c r="O24" s="112" t="str">
        <f>IF('NEO GRP '!X46=0,"",'NEO GRP '!X46)</f>
        <v/>
      </c>
      <c r="P24" s="112" t="str">
        <f>IF('NEO GRP '!Y46=0,"",'NEO GRP '!Y46)</f>
        <v/>
      </c>
      <c r="Q24" s="113" t="e">
        <f>R24*'NEO GRP '!#REF!</f>
        <v>#REF!</v>
      </c>
      <c r="R24" s="114">
        <f t="shared" si="0"/>
        <v>0</v>
      </c>
      <c r="S24" s="115">
        <f>R24*'NEO GRP '!I46</f>
        <v>0</v>
      </c>
      <c r="T24" s="116">
        <f>R24*'NEO GRP '!AY46</f>
        <v>0</v>
      </c>
    </row>
    <row r="25" spans="1:20" ht="23.25" customHeight="1">
      <c r="A25" s="73" t="str">
        <f>'NEO GRP '!D47</f>
        <v>NEO-14</v>
      </c>
      <c r="B25" s="82" t="str">
        <f>IF('NEO GRP '!E47=0,"",'NEO GRP '!E47)</f>
        <v/>
      </c>
      <c r="C25" s="112" t="str">
        <f>IF('NEO GRP '!L47=0,"",'NEO GRP '!L47)</f>
        <v/>
      </c>
      <c r="D25" s="112" t="str">
        <f>IF('NEO GRP '!M47=0,"",'NEO GRP '!M47)</f>
        <v/>
      </c>
      <c r="E25" s="112" t="str">
        <f>IF('NEO GRP '!N47=0,"",'NEO GRP '!N47)</f>
        <v/>
      </c>
      <c r="F25" s="112" t="str">
        <f>IF('NEO GRP '!O47=0,"",'NEO GRP '!O47)</f>
        <v/>
      </c>
      <c r="G25" s="112" t="str">
        <f>IF('NEO GRP '!P47=0,"",'NEO GRP '!P47)</f>
        <v/>
      </c>
      <c r="H25" s="112" t="str">
        <f>IF('NEO GRP '!Q47=0,"",'NEO GRP '!Q47)</f>
        <v/>
      </c>
      <c r="I25" s="112" t="str">
        <f>IF('NEO GRP '!R47=0,"",'NEO GRP '!R47)</f>
        <v/>
      </c>
      <c r="J25" s="112" t="str">
        <f>IF('NEO GRP '!S47=0,"",'NEO GRP '!S47)</f>
        <v/>
      </c>
      <c r="K25" s="112" t="str">
        <f>IF('NEO GRP '!T47=0,"",'NEO GRP '!T47)</f>
        <v/>
      </c>
      <c r="L25" s="112" t="str">
        <f>IF('NEO GRP '!U47=0,"",'NEO GRP '!U47)</f>
        <v/>
      </c>
      <c r="M25" s="112" t="str">
        <f>IF('NEO GRP '!V47=0,"",'NEO GRP '!V47)</f>
        <v/>
      </c>
      <c r="N25" s="112" t="str">
        <f>IF('NEO GRP '!W47=0,"",'NEO GRP '!W47)</f>
        <v/>
      </c>
      <c r="O25" s="112" t="str">
        <f>IF('NEO GRP '!X47=0,"",'NEO GRP '!X47)</f>
        <v/>
      </c>
      <c r="P25" s="112" t="str">
        <f>IF('NEO GRP '!Y47=0,"",'NEO GRP '!Y47)</f>
        <v/>
      </c>
      <c r="Q25" s="113" t="e">
        <f>R25*'NEO GRP '!#REF!</f>
        <v>#REF!</v>
      </c>
      <c r="R25" s="114">
        <f t="shared" si="0"/>
        <v>0</v>
      </c>
      <c r="S25" s="115">
        <f>R25*'NEO GRP '!I47</f>
        <v>0</v>
      </c>
      <c r="T25" s="116">
        <f>R25*'NEO GRP '!AY47</f>
        <v>0</v>
      </c>
    </row>
    <row r="26" spans="1:20" ht="23.25" customHeight="1">
      <c r="A26" s="73" t="str">
        <f>'NEO GRP '!D48</f>
        <v>NEO-14-DT</v>
      </c>
      <c r="B26" s="82" t="str">
        <f>IF('NEO GRP '!E48=0,"",'NEO GRP '!E48)</f>
        <v>Dual tex.</v>
      </c>
      <c r="C26" s="112" t="str">
        <f>IF('NEO GRP '!L48=0,"",'NEO GRP '!L48)</f>
        <v/>
      </c>
      <c r="D26" s="112" t="str">
        <f>IF('NEO GRP '!M48=0,"",'NEO GRP '!M48)</f>
        <v/>
      </c>
      <c r="E26" s="112" t="str">
        <f>IF('NEO GRP '!N48=0,"",'NEO GRP '!N48)</f>
        <v/>
      </c>
      <c r="F26" s="112" t="str">
        <f>IF('NEO GRP '!O48=0,"",'NEO GRP '!O48)</f>
        <v/>
      </c>
      <c r="G26" s="112" t="str">
        <f>IF('NEO GRP '!P48=0,"",'NEO GRP '!P48)</f>
        <v/>
      </c>
      <c r="H26" s="112" t="str">
        <f>IF('NEO GRP '!Q48=0,"",'NEO GRP '!Q48)</f>
        <v/>
      </c>
      <c r="I26" s="112" t="str">
        <f>IF('NEO GRP '!R48=0,"",'NEO GRP '!R48)</f>
        <v/>
      </c>
      <c r="J26" s="112" t="str">
        <f>IF('NEO GRP '!S48=0,"",'NEO GRP '!S48)</f>
        <v/>
      </c>
      <c r="K26" s="112" t="str">
        <f>IF('NEO GRP '!T48=0,"",'NEO GRP '!T48)</f>
        <v/>
      </c>
      <c r="L26" s="112" t="str">
        <f>IF('NEO GRP '!U48=0,"",'NEO GRP '!U48)</f>
        <v/>
      </c>
      <c r="M26" s="112" t="str">
        <f>IF('NEO GRP '!V48=0,"",'NEO GRP '!V48)</f>
        <v/>
      </c>
      <c r="N26" s="112" t="str">
        <f>IF('NEO GRP '!W48=0,"",'NEO GRP '!W48)</f>
        <v/>
      </c>
      <c r="O26" s="112" t="str">
        <f>IF('NEO GRP '!X48=0,"",'NEO GRP '!X48)</f>
        <v/>
      </c>
      <c r="P26" s="112" t="str">
        <f>IF('NEO GRP '!Y48=0,"",'NEO GRP '!Y48)</f>
        <v/>
      </c>
      <c r="Q26" s="113" t="e">
        <f>R26*'NEO GRP '!#REF!</f>
        <v>#REF!</v>
      </c>
      <c r="R26" s="114">
        <f t="shared" si="0"/>
        <v>0</v>
      </c>
      <c r="S26" s="115">
        <f>R26*'NEO GRP '!I48</f>
        <v>0</v>
      </c>
      <c r="T26" s="116">
        <f>R26*'NEO GRP '!AY48</f>
        <v>0</v>
      </c>
    </row>
    <row r="27" spans="1:20" ht="23.25" customHeight="1">
      <c r="A27" s="73" t="str">
        <f>'NEO GRP '!D49</f>
        <v>NEO-15</v>
      </c>
      <c r="B27" s="82" t="str">
        <f>IF('NEO GRP '!E49=0,"",'NEO GRP '!E49)</f>
        <v/>
      </c>
      <c r="C27" s="112" t="str">
        <f>IF('NEO GRP '!L49=0,"",'NEO GRP '!L49)</f>
        <v/>
      </c>
      <c r="D27" s="112" t="str">
        <f>IF('NEO GRP '!M49=0,"",'NEO GRP '!M49)</f>
        <v/>
      </c>
      <c r="E27" s="112" t="str">
        <f>IF('NEO GRP '!N49=0,"",'NEO GRP '!N49)</f>
        <v/>
      </c>
      <c r="F27" s="112" t="str">
        <f>IF('NEO GRP '!O49=0,"",'NEO GRP '!O49)</f>
        <v/>
      </c>
      <c r="G27" s="112" t="str">
        <f>IF('NEO GRP '!P49=0,"",'NEO GRP '!P49)</f>
        <v/>
      </c>
      <c r="H27" s="112" t="str">
        <f>IF('NEO GRP '!Q49=0,"",'NEO GRP '!Q49)</f>
        <v/>
      </c>
      <c r="I27" s="112" t="str">
        <f>IF('NEO GRP '!R49=0,"",'NEO GRP '!R49)</f>
        <v/>
      </c>
      <c r="J27" s="112" t="str">
        <f>IF('NEO GRP '!S49=0,"",'NEO GRP '!S49)</f>
        <v/>
      </c>
      <c r="K27" s="112" t="str">
        <f>IF('NEO GRP '!T49=0,"",'NEO GRP '!T49)</f>
        <v/>
      </c>
      <c r="L27" s="112" t="str">
        <f>IF('NEO GRP '!U49=0,"",'NEO GRP '!U49)</f>
        <v/>
      </c>
      <c r="M27" s="112" t="str">
        <f>IF('NEO GRP '!V49=0,"",'NEO GRP '!V49)</f>
        <v/>
      </c>
      <c r="N27" s="112" t="str">
        <f>IF('NEO GRP '!W49=0,"",'NEO GRP '!W49)</f>
        <v/>
      </c>
      <c r="O27" s="112" t="str">
        <f>IF('NEO GRP '!X49=0,"",'NEO GRP '!X49)</f>
        <v/>
      </c>
      <c r="P27" s="112" t="str">
        <f>IF('NEO GRP '!Y49=0,"",'NEO GRP '!Y49)</f>
        <v/>
      </c>
      <c r="Q27" s="113" t="e">
        <f>R27*'NEO GRP '!#REF!</f>
        <v>#REF!</v>
      </c>
      <c r="R27" s="114">
        <f t="shared" si="0"/>
        <v>0</v>
      </c>
      <c r="S27" s="115">
        <f>R27*'NEO GRP '!I49</f>
        <v>0</v>
      </c>
      <c r="T27" s="116">
        <f>R27*'NEO GRP '!AY49</f>
        <v>0</v>
      </c>
    </row>
    <row r="28" spans="1:20" ht="23.25" customHeight="1">
      <c r="A28" s="73" t="str">
        <f>'NEO GRP '!D50</f>
        <v>NEO-15-DT</v>
      </c>
      <c r="B28" s="82" t="str">
        <f>IF('NEO GRP '!E50=0,"",'NEO GRP '!E50)</f>
        <v>Dual tex.</v>
      </c>
      <c r="C28" s="112" t="str">
        <f>IF('NEO GRP '!L50=0,"",'NEO GRP '!L50)</f>
        <v/>
      </c>
      <c r="D28" s="112" t="str">
        <f>IF('NEO GRP '!M50=0,"",'NEO GRP '!M50)</f>
        <v/>
      </c>
      <c r="E28" s="112" t="str">
        <f>IF('NEO GRP '!N50=0,"",'NEO GRP '!N50)</f>
        <v/>
      </c>
      <c r="F28" s="112" t="str">
        <f>IF('NEO GRP '!O50=0,"",'NEO GRP '!O50)</f>
        <v/>
      </c>
      <c r="G28" s="112" t="str">
        <f>IF('NEO GRP '!P50=0,"",'NEO GRP '!P50)</f>
        <v/>
      </c>
      <c r="H28" s="112" t="str">
        <f>IF('NEO GRP '!Q50=0,"",'NEO GRP '!Q50)</f>
        <v/>
      </c>
      <c r="I28" s="112" t="str">
        <f>IF('NEO GRP '!R50=0,"",'NEO GRP '!R50)</f>
        <v/>
      </c>
      <c r="J28" s="112" t="str">
        <f>IF('NEO GRP '!S50=0,"",'NEO GRP '!S50)</f>
        <v/>
      </c>
      <c r="K28" s="112" t="str">
        <f>IF('NEO GRP '!T50=0,"",'NEO GRP '!T50)</f>
        <v/>
      </c>
      <c r="L28" s="112" t="str">
        <f>IF('NEO GRP '!U50=0,"",'NEO GRP '!U50)</f>
        <v/>
      </c>
      <c r="M28" s="112" t="str">
        <f>IF('NEO GRP '!V50=0,"",'NEO GRP '!V50)</f>
        <v/>
      </c>
      <c r="N28" s="112" t="str">
        <f>IF('NEO GRP '!W50=0,"",'NEO GRP '!W50)</f>
        <v/>
      </c>
      <c r="O28" s="112" t="str">
        <f>IF('NEO GRP '!X50=0,"",'NEO GRP '!X50)</f>
        <v/>
      </c>
      <c r="P28" s="112" t="str">
        <f>IF('NEO GRP '!Y50=0,"",'NEO GRP '!Y50)</f>
        <v/>
      </c>
      <c r="Q28" s="113" t="e">
        <f>R28*'NEO GRP '!#REF!</f>
        <v>#REF!</v>
      </c>
      <c r="R28" s="114">
        <f t="shared" si="0"/>
        <v>0</v>
      </c>
      <c r="S28" s="115">
        <f>R28*'NEO GRP '!I50</f>
        <v>0</v>
      </c>
      <c r="T28" s="116">
        <f>R28*'NEO GRP '!AY50</f>
        <v>0</v>
      </c>
    </row>
    <row r="29" spans="1:20" ht="23.25" customHeight="1">
      <c r="A29" s="73" t="str">
        <f>'NEO GRP '!D51</f>
        <v>NEO-16</v>
      </c>
      <c r="B29" s="82" t="str">
        <f>IF('NEO GRP '!E51=0,"",'NEO GRP '!E51)</f>
        <v/>
      </c>
      <c r="C29" s="112" t="str">
        <f>IF('NEO GRP '!L51=0,"",'NEO GRP '!L51)</f>
        <v/>
      </c>
      <c r="D29" s="112" t="str">
        <f>IF('NEO GRP '!M51=0,"",'NEO GRP '!M51)</f>
        <v/>
      </c>
      <c r="E29" s="112" t="str">
        <f>IF('NEO GRP '!N51=0,"",'NEO GRP '!N51)</f>
        <v/>
      </c>
      <c r="F29" s="112" t="str">
        <f>IF('NEO GRP '!O51=0,"",'NEO GRP '!O51)</f>
        <v/>
      </c>
      <c r="G29" s="112" t="str">
        <f>IF('NEO GRP '!P51=0,"",'NEO GRP '!P51)</f>
        <v/>
      </c>
      <c r="H29" s="112" t="str">
        <f>IF('NEO GRP '!Q51=0,"",'NEO GRP '!Q51)</f>
        <v/>
      </c>
      <c r="I29" s="112" t="str">
        <f>IF('NEO GRP '!R51=0,"",'NEO GRP '!R51)</f>
        <v/>
      </c>
      <c r="J29" s="112" t="str">
        <f>IF('NEO GRP '!S51=0,"",'NEO GRP '!S51)</f>
        <v/>
      </c>
      <c r="K29" s="112" t="str">
        <f>IF('NEO GRP '!T51=0,"",'NEO GRP '!T51)</f>
        <v/>
      </c>
      <c r="L29" s="112" t="str">
        <f>IF('NEO GRP '!U51=0,"",'NEO GRP '!U51)</f>
        <v/>
      </c>
      <c r="M29" s="112" t="str">
        <f>IF('NEO GRP '!V51=0,"",'NEO GRP '!V51)</f>
        <v/>
      </c>
      <c r="N29" s="112" t="str">
        <f>IF('NEO GRP '!W51=0,"",'NEO GRP '!W51)</f>
        <v/>
      </c>
      <c r="O29" s="112" t="str">
        <f>IF('NEO GRP '!X51=0,"",'NEO GRP '!X51)</f>
        <v/>
      </c>
      <c r="P29" s="112" t="str">
        <f>IF('NEO GRP '!Y51=0,"",'NEO GRP '!Y51)</f>
        <v/>
      </c>
      <c r="Q29" s="113" t="e">
        <f>R29*'NEO GRP '!#REF!</f>
        <v>#REF!</v>
      </c>
      <c r="R29" s="114">
        <f t="shared" si="0"/>
        <v>0</v>
      </c>
      <c r="S29" s="115">
        <f>R29*'NEO GRP '!I51</f>
        <v>0</v>
      </c>
      <c r="T29" s="116">
        <f>R29*'NEO GRP '!AY51</f>
        <v>0</v>
      </c>
    </row>
    <row r="30" spans="1:20" ht="23.25" customHeight="1">
      <c r="A30" s="73" t="str">
        <f>'NEO GRP '!D52</f>
        <v>NEO-16-DT</v>
      </c>
      <c r="B30" s="82" t="str">
        <f>IF('NEO GRP '!E52=0,"",'NEO GRP '!E52)</f>
        <v>Dual tex.</v>
      </c>
      <c r="C30" s="112" t="str">
        <f>IF('NEO GRP '!L52=0,"",'NEO GRP '!L52)</f>
        <v/>
      </c>
      <c r="D30" s="112" t="str">
        <f>IF('NEO GRP '!M52=0,"",'NEO GRP '!M52)</f>
        <v/>
      </c>
      <c r="E30" s="112" t="str">
        <f>IF('NEO GRP '!N52=0,"",'NEO GRP '!N52)</f>
        <v/>
      </c>
      <c r="F30" s="112" t="str">
        <f>IF('NEO GRP '!O52=0,"",'NEO GRP '!O52)</f>
        <v/>
      </c>
      <c r="G30" s="112" t="str">
        <f>IF('NEO GRP '!P52=0,"",'NEO GRP '!P52)</f>
        <v/>
      </c>
      <c r="H30" s="112" t="str">
        <f>IF('NEO GRP '!Q52=0,"",'NEO GRP '!Q52)</f>
        <v/>
      </c>
      <c r="I30" s="112" t="str">
        <f>IF('NEO GRP '!R52=0,"",'NEO GRP '!R52)</f>
        <v/>
      </c>
      <c r="J30" s="112" t="str">
        <f>IF('NEO GRP '!S52=0,"",'NEO GRP '!S52)</f>
        <v/>
      </c>
      <c r="K30" s="112" t="str">
        <f>IF('NEO GRP '!T52=0,"",'NEO GRP '!T52)</f>
        <v/>
      </c>
      <c r="L30" s="112" t="str">
        <f>IF('NEO GRP '!U52=0,"",'NEO GRP '!U52)</f>
        <v/>
      </c>
      <c r="M30" s="112" t="str">
        <f>IF('NEO GRP '!V52=0,"",'NEO GRP '!V52)</f>
        <v/>
      </c>
      <c r="N30" s="112" t="str">
        <f>IF('NEO GRP '!W52=0,"",'NEO GRP '!W52)</f>
        <v/>
      </c>
      <c r="O30" s="112" t="str">
        <f>IF('NEO GRP '!X52=0,"",'NEO GRP '!X52)</f>
        <v/>
      </c>
      <c r="P30" s="112" t="str">
        <f>IF('NEO GRP '!Y52=0,"",'NEO GRP '!Y52)</f>
        <v/>
      </c>
      <c r="Q30" s="113" t="e">
        <f>R30*'NEO GRP '!#REF!</f>
        <v>#REF!</v>
      </c>
      <c r="R30" s="114">
        <f t="shared" si="0"/>
        <v>0</v>
      </c>
      <c r="S30" s="115">
        <f>R30*'NEO GRP '!I52</f>
        <v>0</v>
      </c>
      <c r="T30" s="116">
        <f>R30*'NEO GRP '!AY52</f>
        <v>0</v>
      </c>
    </row>
    <row r="31" spans="1:20" ht="23.25" customHeight="1">
      <c r="A31" s="73">
        <f>'NEO GRP '!D53</f>
        <v>0</v>
      </c>
      <c r="B31" s="82" t="str">
        <f>IF('NEO GRP '!E53=0,"",'NEO GRP '!E53)</f>
        <v/>
      </c>
      <c r="C31" s="112" t="str">
        <f>IF('NEO GRP '!L53=0,"",'NEO GRP '!L53)</f>
        <v/>
      </c>
      <c r="D31" s="112" t="str">
        <f>IF('NEO GRP '!M53=0,"",'NEO GRP '!M53)</f>
        <v/>
      </c>
      <c r="E31" s="112" t="str">
        <f>IF('NEO GRP '!N53=0,"",'NEO GRP '!N53)</f>
        <v/>
      </c>
      <c r="F31" s="112" t="str">
        <f>IF('NEO GRP '!O53=0,"",'NEO GRP '!O53)</f>
        <v/>
      </c>
      <c r="G31" s="112" t="str">
        <f>IF('NEO GRP '!P53=0,"",'NEO GRP '!P53)</f>
        <v/>
      </c>
      <c r="H31" s="112" t="str">
        <f>IF('NEO GRP '!Q53=0,"",'NEO GRP '!Q53)</f>
        <v/>
      </c>
      <c r="I31" s="112" t="str">
        <f>IF('NEO GRP '!R53=0,"",'NEO GRP '!R53)</f>
        <v/>
      </c>
      <c r="J31" s="112" t="str">
        <f>IF('NEO GRP '!S53=0,"",'NEO GRP '!S53)</f>
        <v/>
      </c>
      <c r="K31" s="112" t="str">
        <f>IF('NEO GRP '!T53=0,"",'NEO GRP '!T53)</f>
        <v/>
      </c>
      <c r="L31" s="112" t="str">
        <f>IF('NEO GRP '!U53=0,"",'NEO GRP '!U53)</f>
        <v/>
      </c>
      <c r="M31" s="112" t="str">
        <f>IF('NEO GRP '!V53=0,"",'NEO GRP '!V53)</f>
        <v/>
      </c>
      <c r="N31" s="112" t="str">
        <f>IF('NEO GRP '!W53=0,"",'NEO GRP '!W53)</f>
        <v/>
      </c>
      <c r="O31" s="112" t="str">
        <f>IF('NEO GRP '!X53=0,"",'NEO GRP '!X53)</f>
        <v/>
      </c>
      <c r="P31" s="112" t="str">
        <f>IF('NEO GRP '!Y53=0,"",'NEO GRP '!Y53)</f>
        <v/>
      </c>
      <c r="Q31" s="113" t="e">
        <f>R31*'NEO GRP '!#REF!</f>
        <v>#REF!</v>
      </c>
      <c r="R31" s="114">
        <f t="shared" si="0"/>
        <v>0</v>
      </c>
      <c r="S31" s="115">
        <f>R31*'NEO GRP '!I53</f>
        <v>0</v>
      </c>
      <c r="T31" s="116">
        <f>R31*'NEO GRP '!AY53</f>
        <v>0</v>
      </c>
    </row>
    <row r="32" spans="1:20" ht="23.25" customHeight="1">
      <c r="A32" s="73" t="str">
        <f>'NEO GRP '!D11</f>
        <v>NEO-21</v>
      </c>
      <c r="B32" s="82" t="str">
        <f>IF('NEO GRP '!E11=0,"",'NEO GRP '!E11)</f>
        <v/>
      </c>
      <c r="C32" s="112" t="str">
        <f>IF('NEO GRP '!L11=0,"",'NEO GRP '!L11)</f>
        <v/>
      </c>
      <c r="D32" s="112" t="str">
        <f>IF('NEO GRP '!M11=0,"",'NEO GRP '!M11)</f>
        <v/>
      </c>
      <c r="E32" s="112" t="str">
        <f>IF('NEO GRP '!N11=0,"",'NEO GRP '!N11)</f>
        <v/>
      </c>
      <c r="F32" s="112" t="str">
        <f>IF('NEO GRP '!O11=0,"",'NEO GRP '!O11)</f>
        <v/>
      </c>
      <c r="G32" s="112" t="str">
        <f>IF('NEO GRP '!P11=0,"",'NEO GRP '!P11)</f>
        <v/>
      </c>
      <c r="H32" s="112" t="str">
        <f>IF('NEO GRP '!Q11=0,"",'NEO GRP '!Q11)</f>
        <v/>
      </c>
      <c r="I32" s="112" t="str">
        <f>IF('NEO GRP '!R11=0,"",'NEO GRP '!R11)</f>
        <v/>
      </c>
      <c r="J32" s="112" t="str">
        <f>IF('NEO GRP '!S11=0,"",'NEO GRP '!S11)</f>
        <v/>
      </c>
      <c r="K32" s="112" t="str">
        <f>IF('NEO GRP '!T11=0,"",'NEO GRP '!T11)</f>
        <v/>
      </c>
      <c r="L32" s="112" t="str">
        <f>IF('NEO GRP '!U11=0,"",'NEO GRP '!U11)</f>
        <v/>
      </c>
      <c r="M32" s="112" t="str">
        <f>IF('NEO GRP '!V11=0,"",'NEO GRP '!V11)</f>
        <v/>
      </c>
      <c r="N32" s="112" t="str">
        <f>IF('NEO GRP '!W11=0,"",'NEO GRP '!W11)</f>
        <v/>
      </c>
      <c r="O32" s="112" t="str">
        <f>IF('NEO GRP '!X11=0,"",'NEO GRP '!X11)</f>
        <v/>
      </c>
      <c r="P32" s="112" t="str">
        <f>IF('NEO GRP '!Y11=0,"",'NEO GRP '!Y11)</f>
        <v/>
      </c>
      <c r="Q32" s="112" t="str">
        <f>IF('NEO GRP '!Z11=0,"",'NEO GRP '!Z11)</f>
        <v>not available</v>
      </c>
      <c r="R32" s="114">
        <f t="shared" si="0"/>
        <v>0</v>
      </c>
      <c r="S32" s="115">
        <f>R32*'NEO GRP '!I11</f>
        <v>0</v>
      </c>
      <c r="T32" s="116">
        <f>R32*'NEO GRP '!AY11</f>
        <v>0</v>
      </c>
    </row>
    <row r="33" spans="1:20" ht="23.25" customHeight="1">
      <c r="A33" s="73" t="str">
        <f>'NEO GRP '!D12</f>
        <v>NEO-21-NT</v>
      </c>
      <c r="B33" s="82" t="str">
        <f>IF('NEO GRP '!E12=0,"",'NEO GRP '!E12)</f>
        <v>No tex.</v>
      </c>
      <c r="C33" s="112" t="str">
        <f>IF('NEO GRP '!L12=0,"",'NEO GRP '!L12)</f>
        <v/>
      </c>
      <c r="D33" s="112" t="str">
        <f>IF('NEO GRP '!M12=0,"",'NEO GRP '!M12)</f>
        <v/>
      </c>
      <c r="E33" s="112" t="str">
        <f>IF('NEO GRP '!N12=0,"",'NEO GRP '!N12)</f>
        <v/>
      </c>
      <c r="F33" s="112" t="str">
        <f>IF('NEO GRP '!O12=0,"",'NEO GRP '!O12)</f>
        <v/>
      </c>
      <c r="G33" s="112" t="str">
        <f>IF('NEO GRP '!P12=0,"",'NEO GRP '!P12)</f>
        <v/>
      </c>
      <c r="H33" s="112" t="str">
        <f>IF('NEO GRP '!Q12=0,"",'NEO GRP '!Q12)</f>
        <v/>
      </c>
      <c r="I33" s="112" t="str">
        <f>IF('NEO GRP '!R12=0,"",'NEO GRP '!R12)</f>
        <v/>
      </c>
      <c r="J33" s="112" t="str">
        <f>IF('NEO GRP '!S12=0,"",'NEO GRP '!S12)</f>
        <v/>
      </c>
      <c r="K33" s="112" t="str">
        <f>IF('NEO GRP '!T12=0,"",'NEO GRP '!T12)</f>
        <v/>
      </c>
      <c r="L33" s="112" t="str">
        <f>IF('NEO GRP '!U12=0,"",'NEO GRP '!U12)</f>
        <v/>
      </c>
      <c r="M33" s="112" t="str">
        <f>IF('NEO GRP '!V12=0,"",'NEO GRP '!V12)</f>
        <v/>
      </c>
      <c r="N33" s="112" t="str">
        <f>IF('NEO GRP '!W12=0,"",'NEO GRP '!W12)</f>
        <v/>
      </c>
      <c r="O33" s="112" t="str">
        <f>IF('NEO GRP '!X12=0,"",'NEO GRP '!X12)</f>
        <v/>
      </c>
      <c r="P33" s="112" t="str">
        <f>IF('NEO GRP '!Y12=0,"",'NEO GRP '!Y12)</f>
        <v/>
      </c>
      <c r="Q33" s="113"/>
      <c r="R33" s="114">
        <f t="shared" si="0"/>
        <v>0</v>
      </c>
      <c r="S33" s="115">
        <f>R33*'NEO GRP '!I12</f>
        <v>0</v>
      </c>
      <c r="T33" s="116">
        <f>R33*'NEO GRP '!AY12</f>
        <v>0</v>
      </c>
    </row>
    <row r="34" spans="1:20" ht="23.25" customHeight="1">
      <c r="A34" s="73" t="str">
        <f>'NEO GRP '!D54</f>
        <v>NEO-23</v>
      </c>
      <c r="B34" s="82" t="str">
        <f>IF('NEO GRP '!E54=0,"",'NEO GRP '!E54)</f>
        <v/>
      </c>
      <c r="C34" s="112" t="str">
        <f>IF('NEO GRP '!L54=0,"",'NEO GRP '!L54)</f>
        <v/>
      </c>
      <c r="D34" s="112" t="str">
        <f>IF('NEO GRP '!M54=0,"",'NEO GRP '!M54)</f>
        <v/>
      </c>
      <c r="E34" s="112" t="str">
        <f>IF('NEO GRP '!N54=0,"",'NEO GRP '!N54)</f>
        <v/>
      </c>
      <c r="F34" s="112" t="str">
        <f>IF('NEO GRP '!O54=0,"",'NEO GRP '!O54)</f>
        <v/>
      </c>
      <c r="G34" s="112" t="str">
        <f>IF('NEO GRP '!P54=0,"",'NEO GRP '!P54)</f>
        <v/>
      </c>
      <c r="H34" s="112" t="str">
        <f>IF('NEO GRP '!Q54=0,"",'NEO GRP '!Q54)</f>
        <v/>
      </c>
      <c r="I34" s="112" t="str">
        <f>IF('NEO GRP '!R54=0,"",'NEO GRP '!R54)</f>
        <v/>
      </c>
      <c r="J34" s="112" t="str">
        <f>IF('NEO GRP '!S54=0,"",'NEO GRP '!S54)</f>
        <v/>
      </c>
      <c r="K34" s="112" t="str">
        <f>IF('NEO GRP '!T54=0,"",'NEO GRP '!T54)</f>
        <v/>
      </c>
      <c r="L34" s="112" t="str">
        <f>IF('NEO GRP '!U54=0,"",'NEO GRP '!U54)</f>
        <v/>
      </c>
      <c r="M34" s="112" t="str">
        <f>IF('NEO GRP '!V54=0,"",'NEO GRP '!V54)</f>
        <v/>
      </c>
      <c r="N34" s="112" t="str">
        <f>IF('NEO GRP '!W54=0,"",'NEO GRP '!W54)</f>
        <v/>
      </c>
      <c r="O34" s="112" t="str">
        <f>IF('NEO GRP '!X54=0,"",'NEO GRP '!X54)</f>
        <v/>
      </c>
      <c r="P34" s="112" t="str">
        <f>IF('NEO GRP '!Y54=0,"",'NEO GRP '!Y54)</f>
        <v/>
      </c>
      <c r="Q34" s="113" t="e">
        <f>R34*'NEO GRP '!F39</f>
        <v>#VALUE!</v>
      </c>
      <c r="R34" s="114">
        <f t="shared" si="0"/>
        <v>0</v>
      </c>
      <c r="S34" s="115">
        <f>R34*'NEO GRP '!I54</f>
        <v>0</v>
      </c>
      <c r="T34" s="116">
        <f>R34*'NEO GRP '!AY54</f>
        <v>0</v>
      </c>
    </row>
    <row r="35" spans="1:20" ht="23.25" customHeight="1">
      <c r="A35" s="73" t="str">
        <f>'NEO GRP '!D55</f>
        <v>NEO-24</v>
      </c>
      <c r="B35" s="82" t="str">
        <f>IF('NEO GRP '!E55=0,"",'NEO GRP '!E55)</f>
        <v/>
      </c>
      <c r="C35" s="112" t="str">
        <f>IF('NEO GRP '!L55=0,"",'NEO GRP '!L55)</f>
        <v/>
      </c>
      <c r="D35" s="112" t="str">
        <f>IF('NEO GRP '!M55=0,"",'NEO GRP '!M55)</f>
        <v/>
      </c>
      <c r="E35" s="112" t="str">
        <f>IF('NEO GRP '!N55=0,"",'NEO GRP '!N55)</f>
        <v/>
      </c>
      <c r="F35" s="112" t="str">
        <f>IF('NEO GRP '!O55=0,"",'NEO GRP '!O55)</f>
        <v/>
      </c>
      <c r="G35" s="112" t="str">
        <f>IF('NEO GRP '!P55=0,"",'NEO GRP '!P55)</f>
        <v/>
      </c>
      <c r="H35" s="112" t="str">
        <f>IF('NEO GRP '!Q55=0,"",'NEO GRP '!Q55)</f>
        <v/>
      </c>
      <c r="I35" s="112" t="str">
        <f>IF('NEO GRP '!R55=0,"",'NEO GRP '!R55)</f>
        <v/>
      </c>
      <c r="J35" s="112" t="str">
        <f>IF('NEO GRP '!S55=0,"",'NEO GRP '!S55)</f>
        <v/>
      </c>
      <c r="K35" s="112" t="str">
        <f>IF('NEO GRP '!T55=0,"",'NEO GRP '!T55)</f>
        <v/>
      </c>
      <c r="L35" s="112" t="str">
        <f>IF('NEO GRP '!U55=0,"",'NEO GRP '!U55)</f>
        <v/>
      </c>
      <c r="M35" s="112" t="str">
        <f>IF('NEO GRP '!V55=0,"",'NEO GRP '!V55)</f>
        <v/>
      </c>
      <c r="N35" s="112" t="str">
        <f>IF('NEO GRP '!W55=0,"",'NEO GRP '!W55)</f>
        <v/>
      </c>
      <c r="O35" s="112" t="str">
        <f>IF('NEO GRP '!X55=0,"",'NEO GRP '!X55)</f>
        <v/>
      </c>
      <c r="P35" s="112" t="str">
        <f>IF('NEO GRP '!Y55=0,"",'NEO GRP '!Y55)</f>
        <v/>
      </c>
      <c r="Q35" s="113" t="e">
        <f>R35*'NEO GRP '!F40</f>
        <v>#VALUE!</v>
      </c>
      <c r="R35" s="114">
        <f t="shared" si="0"/>
        <v>0</v>
      </c>
      <c r="S35" s="115">
        <f>R35*'NEO GRP '!I55</f>
        <v>0</v>
      </c>
      <c r="T35" s="116">
        <f>R35*'NEO GRP '!AY55</f>
        <v>0</v>
      </c>
    </row>
    <row r="36" spans="1:20" ht="23.25" customHeight="1">
      <c r="A36" s="73" t="str">
        <f>'NEO GRP '!D56</f>
        <v>NEO-25</v>
      </c>
      <c r="B36" s="82" t="str">
        <f>IF('NEO GRP '!E56=0,"",'NEO GRP '!E56)</f>
        <v/>
      </c>
      <c r="C36" s="112" t="str">
        <f>IF('NEO GRP '!L56=0,"",'NEO GRP '!L56)</f>
        <v/>
      </c>
      <c r="D36" s="112" t="str">
        <f>IF('NEO GRP '!M56=0,"",'NEO GRP '!M56)</f>
        <v/>
      </c>
      <c r="E36" s="112" t="str">
        <f>IF('NEO GRP '!N56=0,"",'NEO GRP '!N56)</f>
        <v/>
      </c>
      <c r="F36" s="112" t="str">
        <f>IF('NEO GRP '!O56=0,"",'NEO GRP '!O56)</f>
        <v/>
      </c>
      <c r="G36" s="112" t="str">
        <f>IF('NEO GRP '!P56=0,"",'NEO GRP '!P56)</f>
        <v/>
      </c>
      <c r="H36" s="112" t="str">
        <f>IF('NEO GRP '!Q56=0,"",'NEO GRP '!Q56)</f>
        <v/>
      </c>
      <c r="I36" s="112" t="str">
        <f>IF('NEO GRP '!R56=0,"",'NEO GRP '!R56)</f>
        <v/>
      </c>
      <c r="J36" s="112" t="str">
        <f>IF('NEO GRP '!S56=0,"",'NEO GRP '!S56)</f>
        <v/>
      </c>
      <c r="K36" s="112" t="str">
        <f>IF('NEO GRP '!T56=0,"",'NEO GRP '!T56)</f>
        <v/>
      </c>
      <c r="L36" s="112" t="str">
        <f>IF('NEO GRP '!U56=0,"",'NEO GRP '!U56)</f>
        <v/>
      </c>
      <c r="M36" s="112" t="str">
        <f>IF('NEO GRP '!V56=0,"",'NEO GRP '!V56)</f>
        <v/>
      </c>
      <c r="N36" s="112" t="str">
        <f>IF('NEO GRP '!W56=0,"",'NEO GRP '!W56)</f>
        <v/>
      </c>
      <c r="O36" s="112" t="str">
        <f>IF('NEO GRP '!X56=0,"",'NEO GRP '!X56)</f>
        <v/>
      </c>
      <c r="P36" s="112" t="str">
        <f>IF('NEO GRP '!Y56=0,"",'NEO GRP '!Y56)</f>
        <v/>
      </c>
      <c r="Q36" s="113" t="e">
        <f>R36*'NEO GRP '!F41</f>
        <v>#VALUE!</v>
      </c>
      <c r="R36" s="114">
        <f t="shared" si="0"/>
        <v>0</v>
      </c>
      <c r="S36" s="115">
        <f>R36*'NEO GRP '!I56</f>
        <v>0</v>
      </c>
      <c r="T36" s="116">
        <f>R36*'NEO GRP '!AY56</f>
        <v>0</v>
      </c>
    </row>
    <row r="37" spans="1:20" ht="23.25" customHeight="1">
      <c r="A37" s="73" t="str">
        <f>'NEO GRP '!D57</f>
        <v>NEO-26</v>
      </c>
      <c r="B37" s="82" t="str">
        <f>IF('NEO GRP '!E57=0,"",'NEO GRP '!E57)</f>
        <v/>
      </c>
      <c r="C37" s="112" t="str">
        <f>IF('NEO GRP '!L57=0,"",'NEO GRP '!L57)</f>
        <v/>
      </c>
      <c r="D37" s="112" t="str">
        <f>IF('NEO GRP '!M57=0,"",'NEO GRP '!M57)</f>
        <v/>
      </c>
      <c r="E37" s="112" t="str">
        <f>IF('NEO GRP '!N57=0,"",'NEO GRP '!N57)</f>
        <v/>
      </c>
      <c r="F37" s="112" t="str">
        <f>IF('NEO GRP '!O57=0,"",'NEO GRP '!O57)</f>
        <v/>
      </c>
      <c r="G37" s="112" t="str">
        <f>IF('NEO GRP '!P57=0,"",'NEO GRP '!P57)</f>
        <v/>
      </c>
      <c r="H37" s="112" t="str">
        <f>IF('NEO GRP '!Q57=0,"",'NEO GRP '!Q57)</f>
        <v/>
      </c>
      <c r="I37" s="112" t="str">
        <f>IF('NEO GRP '!R57=0,"",'NEO GRP '!R57)</f>
        <v/>
      </c>
      <c r="J37" s="112" t="str">
        <f>IF('NEO GRP '!S57=0,"",'NEO GRP '!S57)</f>
        <v/>
      </c>
      <c r="K37" s="112" t="str">
        <f>IF('NEO GRP '!T57=0,"",'NEO GRP '!T57)</f>
        <v/>
      </c>
      <c r="L37" s="112" t="str">
        <f>IF('NEO GRP '!U57=0,"",'NEO GRP '!U57)</f>
        <v/>
      </c>
      <c r="M37" s="112" t="str">
        <f>IF('NEO GRP '!V57=0,"",'NEO GRP '!V57)</f>
        <v/>
      </c>
      <c r="N37" s="112" t="str">
        <f>IF('NEO GRP '!W57=0,"",'NEO GRP '!W57)</f>
        <v/>
      </c>
      <c r="O37" s="112" t="str">
        <f>IF('NEO GRP '!X57=0,"",'NEO GRP '!X57)</f>
        <v/>
      </c>
      <c r="P37" s="112" t="str">
        <f>IF('NEO GRP '!Y57=0,"",'NEO GRP '!Y57)</f>
        <v/>
      </c>
      <c r="Q37" s="113" t="e">
        <f>R37*'NEO GRP '!F42</f>
        <v>#VALUE!</v>
      </c>
      <c r="R37" s="114">
        <f t="shared" si="0"/>
        <v>0</v>
      </c>
      <c r="S37" s="115">
        <f>R37*'NEO GRP '!I57</f>
        <v>0</v>
      </c>
      <c r="T37" s="116">
        <f>R37*'NEO GRP '!AY57</f>
        <v>0</v>
      </c>
    </row>
    <row r="38" spans="1:20" ht="23.25" customHeight="1">
      <c r="A38" s="73" t="str">
        <f>'NEO GRP '!D58</f>
        <v>NEO-27</v>
      </c>
      <c r="B38" s="82" t="str">
        <f>IF('NEO GRP '!E58=0,"",'NEO GRP '!E58)</f>
        <v/>
      </c>
      <c r="C38" s="112" t="str">
        <f>IF('NEO GRP '!L58=0,"",'NEO GRP '!L58)</f>
        <v/>
      </c>
      <c r="D38" s="112" t="str">
        <f>IF('NEO GRP '!M58=0,"",'NEO GRP '!M58)</f>
        <v/>
      </c>
      <c r="E38" s="112" t="str">
        <f>IF('NEO GRP '!N58=0,"",'NEO GRP '!N58)</f>
        <v/>
      </c>
      <c r="F38" s="112" t="str">
        <f>IF('NEO GRP '!O58=0,"",'NEO GRP '!O58)</f>
        <v/>
      </c>
      <c r="G38" s="112" t="str">
        <f>IF('NEO GRP '!P58=0,"",'NEO GRP '!P58)</f>
        <v/>
      </c>
      <c r="H38" s="112" t="str">
        <f>IF('NEO GRP '!Q58=0,"",'NEO GRP '!Q58)</f>
        <v/>
      </c>
      <c r="I38" s="112" t="str">
        <f>IF('NEO GRP '!R58=0,"",'NEO GRP '!R58)</f>
        <v/>
      </c>
      <c r="J38" s="112" t="str">
        <f>IF('NEO GRP '!S58=0,"",'NEO GRP '!S58)</f>
        <v/>
      </c>
      <c r="K38" s="112" t="str">
        <f>IF('NEO GRP '!T58=0,"",'NEO GRP '!T58)</f>
        <v/>
      </c>
      <c r="L38" s="112" t="str">
        <f>IF('NEO GRP '!U58=0,"",'NEO GRP '!U58)</f>
        <v/>
      </c>
      <c r="M38" s="112" t="str">
        <f>IF('NEO GRP '!V58=0,"",'NEO GRP '!V58)</f>
        <v/>
      </c>
      <c r="N38" s="112" t="str">
        <f>IF('NEO GRP '!W58=0,"",'NEO GRP '!W58)</f>
        <v/>
      </c>
      <c r="O38" s="112" t="str">
        <f>IF('NEO GRP '!X58=0,"",'NEO GRP '!X58)</f>
        <v/>
      </c>
      <c r="P38" s="112" t="str">
        <f>IF('NEO GRP '!Y58=0,"",'NEO GRP '!Y58)</f>
        <v/>
      </c>
      <c r="Q38" s="113" t="e">
        <f>R38*'NEO GRP '!F43</f>
        <v>#VALUE!</v>
      </c>
      <c r="R38" s="114">
        <f t="shared" si="0"/>
        <v>0</v>
      </c>
      <c r="S38" s="115">
        <f>R38*'NEO GRP '!I58</f>
        <v>0</v>
      </c>
      <c r="T38" s="116">
        <f>R38*'NEO GRP '!AY58</f>
        <v>0</v>
      </c>
    </row>
    <row r="39" spans="1:20" ht="23.25" customHeight="1">
      <c r="A39" s="73" t="str">
        <f>'NEO GRP '!D59</f>
        <v>NEO-29</v>
      </c>
      <c r="B39" s="82" t="str">
        <f>IF('NEO GRP '!E59=0,"",'NEO GRP '!E59)</f>
        <v/>
      </c>
      <c r="C39" s="112" t="str">
        <f>IF('NEO GRP '!L59=0,"",'NEO GRP '!L59)</f>
        <v/>
      </c>
      <c r="D39" s="112" t="str">
        <f>IF('NEO GRP '!M59=0,"",'NEO GRP '!M59)</f>
        <v/>
      </c>
      <c r="E39" s="112" t="str">
        <f>IF('NEO GRP '!N59=0,"",'NEO GRP '!N59)</f>
        <v/>
      </c>
      <c r="F39" s="112" t="str">
        <f>IF('NEO GRP '!O59=0,"",'NEO GRP '!O59)</f>
        <v/>
      </c>
      <c r="G39" s="112" t="str">
        <f>IF('NEO GRP '!P59=0,"",'NEO GRP '!P59)</f>
        <v/>
      </c>
      <c r="H39" s="112" t="str">
        <f>IF('NEO GRP '!Q59=0,"",'NEO GRP '!Q59)</f>
        <v/>
      </c>
      <c r="I39" s="112" t="str">
        <f>IF('NEO GRP '!R59=0,"",'NEO GRP '!R59)</f>
        <v/>
      </c>
      <c r="J39" s="112" t="str">
        <f>IF('NEO GRP '!S59=0,"",'NEO GRP '!S59)</f>
        <v/>
      </c>
      <c r="K39" s="112" t="str">
        <f>IF('NEO GRP '!T59=0,"",'NEO GRP '!T59)</f>
        <v/>
      </c>
      <c r="L39" s="112" t="str">
        <f>IF('NEO GRP '!U59=0,"",'NEO GRP '!U59)</f>
        <v/>
      </c>
      <c r="M39" s="112" t="str">
        <f>IF('NEO GRP '!V59=0,"",'NEO GRP '!V59)</f>
        <v/>
      </c>
      <c r="N39" s="112" t="str">
        <f>IF('NEO GRP '!W59=0,"",'NEO GRP '!W59)</f>
        <v/>
      </c>
      <c r="O39" s="112" t="str">
        <f>IF('NEO GRP '!X59=0,"",'NEO GRP '!X59)</f>
        <v/>
      </c>
      <c r="P39" s="112" t="str">
        <f>IF('NEO GRP '!Y59=0,"",'NEO GRP '!Y59)</f>
        <v/>
      </c>
      <c r="Q39" s="113" t="e">
        <f>R39*'NEO GRP '!F44</f>
        <v>#VALUE!</v>
      </c>
      <c r="R39" s="114">
        <f t="shared" si="0"/>
        <v>0</v>
      </c>
      <c r="S39" s="115">
        <f>R39*'NEO GRP '!I59</f>
        <v>0</v>
      </c>
      <c r="T39" s="116">
        <f>R39*'NEO GRP '!AY59</f>
        <v>0</v>
      </c>
    </row>
    <row r="40" spans="1:20" ht="23.25" customHeight="1">
      <c r="A40" s="73" t="str">
        <f>'NEO GRP '!D13</f>
        <v>NEO-30</v>
      </c>
      <c r="B40" s="82" t="str">
        <f>IF('NEO GRP '!E13=0,"",'NEO GRP '!E13)</f>
        <v/>
      </c>
      <c r="C40" s="82" t="str">
        <f>IF('NEO GRP '!L13=0,"",'NEO GRP '!L13)</f>
        <v/>
      </c>
      <c r="D40" s="82" t="str">
        <f>IF('NEO GRP '!M13=0,"",'NEO GRP '!M13)</f>
        <v/>
      </c>
      <c r="E40" s="82" t="str">
        <f>IF('NEO GRP '!N13=0,"",'NEO GRP '!N13)</f>
        <v/>
      </c>
      <c r="F40" s="82" t="str">
        <f>IF('NEO GRP '!O13=0,"",'NEO GRP '!O13)</f>
        <v/>
      </c>
      <c r="G40" s="82" t="str">
        <f>IF('NEO GRP '!P13=0,"",'NEO GRP '!P13)</f>
        <v/>
      </c>
      <c r="H40" s="82" t="str">
        <f>IF('NEO GRP '!Q13=0,"",'NEO GRP '!Q13)</f>
        <v/>
      </c>
      <c r="I40" s="82" t="str">
        <f>IF('NEO GRP '!R13=0,"",'NEO GRP '!R13)</f>
        <v/>
      </c>
      <c r="J40" s="82" t="str">
        <f>IF('NEO GRP '!S13=0,"",'NEO GRP '!S13)</f>
        <v/>
      </c>
      <c r="K40" s="82" t="str">
        <f>IF('NEO GRP '!T13=0,"",'NEO GRP '!T13)</f>
        <v/>
      </c>
      <c r="L40" s="82" t="str">
        <f>IF('NEO GRP '!U13=0,"",'NEO GRP '!U13)</f>
        <v/>
      </c>
      <c r="M40" s="82" t="str">
        <f>IF('NEO GRP '!V13=0,"",'NEO GRP '!V13)</f>
        <v/>
      </c>
      <c r="N40" s="82" t="str">
        <f>IF('NEO GRP '!W13=0,"",'NEO GRP '!W13)</f>
        <v/>
      </c>
      <c r="O40" s="82" t="str">
        <f>IF('NEO GRP '!X13=0,"",'NEO GRP '!X13)</f>
        <v/>
      </c>
      <c r="P40" s="82" t="str">
        <f>IF('NEO GRP '!Y13=0,"",'NEO GRP '!Y13)</f>
        <v/>
      </c>
      <c r="Q40" s="113"/>
      <c r="R40" s="114">
        <f t="shared" si="0"/>
        <v>0</v>
      </c>
      <c r="S40" s="115">
        <f>R40*'NEO GRP '!I13</f>
        <v>0</v>
      </c>
      <c r="T40" s="116">
        <f>R40*'NEO GRP '!AY13</f>
        <v>0</v>
      </c>
    </row>
    <row r="41" spans="1:20" ht="23.25" customHeight="1">
      <c r="A41" s="73" t="str">
        <f>'NEO GRP '!D14</f>
        <v>NEO-30-DT</v>
      </c>
      <c r="B41" s="82" t="str">
        <f>IF('NEO GRP '!E14=0,"",'NEO GRP '!E14)</f>
        <v>Dual tex.</v>
      </c>
      <c r="C41" s="82" t="str">
        <f>IF('NEO GRP '!L14=0,"",'NEO GRP '!L14)</f>
        <v/>
      </c>
      <c r="D41" s="82" t="str">
        <f>IF('NEO GRP '!M14=0,"",'NEO GRP '!M14)</f>
        <v/>
      </c>
      <c r="E41" s="82" t="str">
        <f>IF('NEO GRP '!N14=0,"",'NEO GRP '!N14)</f>
        <v/>
      </c>
      <c r="F41" s="82" t="str">
        <f>IF('NEO GRP '!O14=0,"",'NEO GRP '!O14)</f>
        <v/>
      </c>
      <c r="G41" s="82" t="str">
        <f>IF('NEO GRP '!P14=0,"",'NEO GRP '!P14)</f>
        <v/>
      </c>
      <c r="H41" s="82" t="str">
        <f>IF('NEO GRP '!Q14=0,"",'NEO GRP '!Q14)</f>
        <v/>
      </c>
      <c r="I41" s="82" t="str">
        <f>IF('NEO GRP '!R14=0,"",'NEO GRP '!R14)</f>
        <v/>
      </c>
      <c r="J41" s="82" t="str">
        <f>IF('NEO GRP '!S14=0,"",'NEO GRP '!S14)</f>
        <v/>
      </c>
      <c r="K41" s="82" t="str">
        <f>IF('NEO GRP '!T14=0,"",'NEO GRP '!T14)</f>
        <v/>
      </c>
      <c r="L41" s="82" t="str">
        <f>IF('NEO GRP '!U14=0,"",'NEO GRP '!U14)</f>
        <v/>
      </c>
      <c r="M41" s="82" t="str">
        <f>IF('NEO GRP '!V14=0,"",'NEO GRP '!V14)</f>
        <v/>
      </c>
      <c r="N41" s="82" t="str">
        <f>IF('NEO GRP '!W14=0,"",'NEO GRP '!W14)</f>
        <v/>
      </c>
      <c r="O41" s="82" t="str">
        <f>IF('NEO GRP '!X14=0,"",'NEO GRP '!X14)</f>
        <v/>
      </c>
      <c r="P41" s="82" t="str">
        <f>IF('NEO GRP '!Y14=0,"",'NEO GRP '!Y14)</f>
        <v/>
      </c>
      <c r="Q41" s="113"/>
      <c r="R41" s="114">
        <f t="shared" si="0"/>
        <v>0</v>
      </c>
      <c r="S41" s="115">
        <f>R41*'NEO GRP '!I14</f>
        <v>0</v>
      </c>
      <c r="T41" s="116">
        <f>R41*'NEO GRP '!AY14</f>
        <v>0</v>
      </c>
    </row>
    <row r="42" spans="1:20" ht="23.25" customHeight="1">
      <c r="A42" s="73" t="str">
        <f>'NEO GRP '!D15</f>
        <v>NEO-30-NT</v>
      </c>
      <c r="B42" s="82" t="str">
        <f>IF('NEO GRP '!E15=0,"",'NEO GRP '!E15)</f>
        <v>No tex.</v>
      </c>
      <c r="C42" s="82" t="str">
        <f>IF('NEO GRP '!L15=0,"",'NEO GRP '!L15)</f>
        <v/>
      </c>
      <c r="D42" s="82" t="str">
        <f>IF('NEO GRP '!M15=0,"",'NEO GRP '!M15)</f>
        <v/>
      </c>
      <c r="E42" s="82" t="str">
        <f>IF('NEO GRP '!N15=0,"",'NEO GRP '!N15)</f>
        <v/>
      </c>
      <c r="F42" s="82" t="str">
        <f>IF('NEO GRP '!O15=0,"",'NEO GRP '!O15)</f>
        <v/>
      </c>
      <c r="G42" s="82" t="str">
        <f>IF('NEO GRP '!P15=0,"",'NEO GRP '!P15)</f>
        <v/>
      </c>
      <c r="H42" s="82" t="str">
        <f>IF('NEO GRP '!Q15=0,"",'NEO GRP '!Q15)</f>
        <v/>
      </c>
      <c r="I42" s="82" t="str">
        <f>IF('NEO GRP '!R15=0,"",'NEO GRP '!R15)</f>
        <v/>
      </c>
      <c r="J42" s="82" t="str">
        <f>IF('NEO GRP '!S15=0,"",'NEO GRP '!S15)</f>
        <v/>
      </c>
      <c r="K42" s="82" t="str">
        <f>IF('NEO GRP '!T15=0,"",'NEO GRP '!T15)</f>
        <v/>
      </c>
      <c r="L42" s="82" t="str">
        <f>IF('NEO GRP '!U15=0,"",'NEO GRP '!U15)</f>
        <v/>
      </c>
      <c r="M42" s="82" t="str">
        <f>IF('NEO GRP '!V15=0,"",'NEO GRP '!V15)</f>
        <v/>
      </c>
      <c r="N42" s="82" t="str">
        <f>IF('NEO GRP '!W15=0,"",'NEO GRP '!W15)</f>
        <v/>
      </c>
      <c r="O42" s="82" t="str">
        <f>IF('NEO GRP '!X15=0,"",'NEO GRP '!X15)</f>
        <v/>
      </c>
      <c r="P42" s="82" t="str">
        <f>IF('NEO GRP '!Y15=0,"",'NEO GRP '!Y15)</f>
        <v/>
      </c>
      <c r="Q42" s="113"/>
      <c r="R42" s="114">
        <f t="shared" si="0"/>
        <v>0</v>
      </c>
      <c r="S42" s="115">
        <f>R42*'NEO GRP '!I15</f>
        <v>0</v>
      </c>
      <c r="T42" s="116">
        <f>R42*'NEO GRP '!AY15</f>
        <v>0</v>
      </c>
    </row>
    <row r="43" spans="1:20" ht="23.25" customHeight="1">
      <c r="A43" s="73" t="str">
        <f>'NEO GRP '!D60</f>
        <v>NEO-31</v>
      </c>
      <c r="B43" s="82" t="str">
        <f>IF('NEO GRP '!E60=0,"",'NEO GRP '!E60)</f>
        <v/>
      </c>
      <c r="C43" s="112" t="str">
        <f>IF('NEO GRP '!L60=0,"",'NEO GRP '!L60)</f>
        <v/>
      </c>
      <c r="D43" s="112" t="str">
        <f>IF('NEO GRP '!M60=0,"",'NEO GRP '!M60)</f>
        <v/>
      </c>
      <c r="E43" s="112" t="str">
        <f>IF('NEO GRP '!N60=0,"",'NEO GRP '!N60)</f>
        <v/>
      </c>
      <c r="F43" s="112" t="str">
        <f>IF('NEO GRP '!O60=0,"",'NEO GRP '!O60)</f>
        <v/>
      </c>
      <c r="G43" s="112" t="str">
        <f>IF('NEO GRP '!P60=0,"",'NEO GRP '!P60)</f>
        <v/>
      </c>
      <c r="H43" s="112" t="str">
        <f>IF('NEO GRP '!Q60=0,"",'NEO GRP '!Q60)</f>
        <v/>
      </c>
      <c r="I43" s="112" t="str">
        <f>IF('NEO GRP '!R60=0,"",'NEO GRP '!R60)</f>
        <v/>
      </c>
      <c r="J43" s="112" t="str">
        <f>IF('NEO GRP '!S60=0,"",'NEO GRP '!S60)</f>
        <v/>
      </c>
      <c r="K43" s="112" t="str">
        <f>IF('NEO GRP '!T60=0,"",'NEO GRP '!T60)</f>
        <v/>
      </c>
      <c r="L43" s="112" t="str">
        <f>IF('NEO GRP '!U60=0,"",'NEO GRP '!U60)</f>
        <v/>
      </c>
      <c r="M43" s="112" t="str">
        <f>IF('NEO GRP '!V60=0,"",'NEO GRP '!V60)</f>
        <v/>
      </c>
      <c r="N43" s="112" t="str">
        <f>IF('NEO GRP '!W60=0,"",'NEO GRP '!W60)</f>
        <v/>
      </c>
      <c r="O43" s="112" t="str">
        <f>IF('NEO GRP '!X60=0,"",'NEO GRP '!X60)</f>
        <v/>
      </c>
      <c r="P43" s="112" t="str">
        <f>IF('NEO GRP '!Y60=0,"",'NEO GRP '!Y60)</f>
        <v/>
      </c>
      <c r="Q43" s="113"/>
      <c r="R43" s="114">
        <f t="shared" si="0"/>
        <v>0</v>
      </c>
      <c r="S43" s="115">
        <f>R43*'NEO GRP '!I60</f>
        <v>0</v>
      </c>
      <c r="T43" s="116">
        <f>R43*'NEO GRP '!AY60</f>
        <v>0</v>
      </c>
    </row>
    <row r="44" spans="1:20" ht="23.25" customHeight="1">
      <c r="A44" s="73" t="str">
        <f>'NEO GRP '!D16</f>
        <v>NEO-32</v>
      </c>
      <c r="B44" s="82" t="str">
        <f>IF('NEO GRP '!E16=0,"",'NEO GRP '!E16)</f>
        <v/>
      </c>
      <c r="C44" s="82" t="str">
        <f>IF('NEO GRP '!L16=0,"",'NEO GRP '!L16)</f>
        <v/>
      </c>
      <c r="D44" s="82" t="str">
        <f>IF('NEO GRP '!M16=0,"",'NEO GRP '!M16)</f>
        <v/>
      </c>
      <c r="E44" s="82" t="str">
        <f>IF('NEO GRP '!N16=0,"",'NEO GRP '!N16)</f>
        <v/>
      </c>
      <c r="F44" s="82" t="str">
        <f>IF('NEO GRP '!O16=0,"",'NEO GRP '!O16)</f>
        <v/>
      </c>
      <c r="G44" s="82" t="str">
        <f>IF('NEO GRP '!P16=0,"",'NEO GRP '!P16)</f>
        <v/>
      </c>
      <c r="H44" s="82" t="str">
        <f>IF('NEO GRP '!Q16=0,"",'NEO GRP '!Q16)</f>
        <v/>
      </c>
      <c r="I44" s="82" t="str">
        <f>IF('NEO GRP '!R16=0,"",'NEO GRP '!R16)</f>
        <v/>
      </c>
      <c r="J44" s="82" t="str">
        <f>IF('NEO GRP '!S16=0,"",'NEO GRP '!S16)</f>
        <v/>
      </c>
      <c r="K44" s="82" t="str">
        <f>IF('NEO GRP '!T16=0,"",'NEO GRP '!T16)</f>
        <v/>
      </c>
      <c r="L44" s="82" t="str">
        <f>IF('NEO GRP '!U16=0,"",'NEO GRP '!U16)</f>
        <v/>
      </c>
      <c r="M44" s="82" t="str">
        <f>IF('NEO GRP '!V16=0,"",'NEO GRP '!V16)</f>
        <v/>
      </c>
      <c r="N44" s="82" t="str">
        <f>IF('NEO GRP '!W16=0,"",'NEO GRP '!W16)</f>
        <v/>
      </c>
      <c r="O44" s="82" t="str">
        <f>IF('NEO GRP '!X16=0,"",'NEO GRP '!X16)</f>
        <v/>
      </c>
      <c r="P44" s="82" t="str">
        <f>IF('NEO GRP '!Y16=0,"",'NEO GRP '!Y16)</f>
        <v/>
      </c>
      <c r="Q44" s="113"/>
      <c r="R44" s="114">
        <f t="shared" si="0"/>
        <v>0</v>
      </c>
      <c r="S44" s="115">
        <f>R44*'NEO GRP '!I16</f>
        <v>0</v>
      </c>
      <c r="T44" s="116">
        <f>R44*'NEO GRP '!AY16</f>
        <v>0</v>
      </c>
    </row>
    <row r="45" spans="1:20" ht="23.25" customHeight="1">
      <c r="A45" s="73" t="str">
        <f>'NEO GRP '!D17</f>
        <v>NEO-32-DT</v>
      </c>
      <c r="B45" s="82" t="str">
        <f>IF('NEO GRP '!E17=0,"",'NEO GRP '!E17)</f>
        <v>Dual tex.</v>
      </c>
      <c r="C45" s="82" t="str">
        <f>IF('NEO GRP '!L17=0,"",'NEO GRP '!L17)</f>
        <v/>
      </c>
      <c r="D45" s="82" t="str">
        <f>IF('NEO GRP '!M17=0,"",'NEO GRP '!M17)</f>
        <v/>
      </c>
      <c r="E45" s="82" t="str">
        <f>IF('NEO GRP '!N17=0,"",'NEO GRP '!N17)</f>
        <v/>
      </c>
      <c r="F45" s="82" t="str">
        <f>IF('NEO GRP '!O17=0,"",'NEO GRP '!O17)</f>
        <v/>
      </c>
      <c r="G45" s="82" t="str">
        <f>IF('NEO GRP '!P17=0,"",'NEO GRP '!P17)</f>
        <v/>
      </c>
      <c r="H45" s="82" t="str">
        <f>IF('NEO GRP '!Q17=0,"",'NEO GRP '!Q17)</f>
        <v/>
      </c>
      <c r="I45" s="82" t="str">
        <f>IF('NEO GRP '!R17=0,"",'NEO GRP '!R17)</f>
        <v/>
      </c>
      <c r="J45" s="82" t="str">
        <f>IF('NEO GRP '!S17=0,"",'NEO GRP '!S17)</f>
        <v/>
      </c>
      <c r="K45" s="82" t="str">
        <f>IF('NEO GRP '!T17=0,"",'NEO GRP '!T17)</f>
        <v/>
      </c>
      <c r="L45" s="82" t="str">
        <f>IF('NEO GRP '!U17=0,"",'NEO GRP '!U17)</f>
        <v/>
      </c>
      <c r="M45" s="82" t="str">
        <f>IF('NEO GRP '!V17=0,"",'NEO GRP '!V17)</f>
        <v/>
      </c>
      <c r="N45" s="82" t="str">
        <f>IF('NEO GRP '!W17=0,"",'NEO GRP '!W17)</f>
        <v/>
      </c>
      <c r="O45" s="82" t="str">
        <f>IF('NEO GRP '!X17=0,"",'NEO GRP '!X17)</f>
        <v/>
      </c>
      <c r="P45" s="82" t="str">
        <f>IF('NEO GRP '!Y17=0,"",'NEO GRP '!Y17)</f>
        <v/>
      </c>
      <c r="Q45" s="113"/>
      <c r="R45" s="114">
        <f t="shared" si="0"/>
        <v>0</v>
      </c>
      <c r="S45" s="115">
        <f>R45*'NEO GRP '!I17</f>
        <v>0</v>
      </c>
      <c r="T45" s="116">
        <f>R45*'NEO GRP '!AY17</f>
        <v>0</v>
      </c>
    </row>
    <row r="46" spans="1:20" ht="23.25" customHeight="1">
      <c r="A46" s="73" t="str">
        <f>'NEO GRP '!D18</f>
        <v>NEO-32-NT</v>
      </c>
      <c r="B46" s="82" t="str">
        <f>IF('NEO GRP '!E18=0,"",'NEO GRP '!E18)</f>
        <v>No tex.</v>
      </c>
      <c r="C46" s="82" t="str">
        <f>IF('NEO GRP '!L18=0,"",'NEO GRP '!L18)</f>
        <v/>
      </c>
      <c r="D46" s="82" t="str">
        <f>IF('NEO GRP '!M18=0,"",'NEO GRP '!M18)</f>
        <v/>
      </c>
      <c r="E46" s="82" t="str">
        <f>IF('NEO GRP '!N18=0,"",'NEO GRP '!N18)</f>
        <v/>
      </c>
      <c r="F46" s="82" t="str">
        <f>IF('NEO GRP '!O18=0,"",'NEO GRP '!O18)</f>
        <v/>
      </c>
      <c r="G46" s="82" t="str">
        <f>IF('NEO GRP '!P18=0,"",'NEO GRP '!P18)</f>
        <v/>
      </c>
      <c r="H46" s="82" t="str">
        <f>IF('NEO GRP '!Q18=0,"",'NEO GRP '!Q18)</f>
        <v/>
      </c>
      <c r="I46" s="82" t="str">
        <f>IF('NEO GRP '!R18=0,"",'NEO GRP '!R18)</f>
        <v/>
      </c>
      <c r="J46" s="82" t="str">
        <f>IF('NEO GRP '!S18=0,"",'NEO GRP '!S18)</f>
        <v/>
      </c>
      <c r="K46" s="82" t="str">
        <f>IF('NEO GRP '!T18=0,"",'NEO GRP '!T18)</f>
        <v/>
      </c>
      <c r="L46" s="82" t="str">
        <f>IF('NEO GRP '!U18=0,"",'NEO GRP '!U18)</f>
        <v/>
      </c>
      <c r="M46" s="82" t="str">
        <f>IF('NEO GRP '!V18=0,"",'NEO GRP '!V18)</f>
        <v/>
      </c>
      <c r="N46" s="82" t="str">
        <f>IF('NEO GRP '!W18=0,"",'NEO GRP '!W18)</f>
        <v/>
      </c>
      <c r="O46" s="82" t="str">
        <f>IF('NEO GRP '!X18=0,"",'NEO GRP '!X18)</f>
        <v/>
      </c>
      <c r="P46" s="82" t="str">
        <f>IF('NEO GRP '!Y18=0,"",'NEO GRP '!Y18)</f>
        <v/>
      </c>
      <c r="Q46" s="113"/>
      <c r="R46" s="114">
        <f t="shared" si="0"/>
        <v>0</v>
      </c>
      <c r="S46" s="115">
        <f>R46*'NEO GRP '!I18</f>
        <v>0</v>
      </c>
      <c r="T46" s="116">
        <f>R46*'NEO GRP '!AY18</f>
        <v>0</v>
      </c>
    </row>
    <row r="47" spans="1:20" ht="22.8" customHeight="1">
      <c r="A47" s="73" t="str">
        <f>'NEO GRP '!D61</f>
        <v>NEO-33</v>
      </c>
      <c r="B47" s="82" t="str">
        <f>IF('NEO GRP '!E61=0,"",'NEO GRP '!E61)</f>
        <v/>
      </c>
      <c r="C47" s="112" t="str">
        <f>IF('NEO GRP '!L61=0,"",'NEO GRP '!L61)</f>
        <v/>
      </c>
      <c r="D47" s="112" t="str">
        <f>IF('NEO GRP '!M61=0,"",'NEO GRP '!M61)</f>
        <v/>
      </c>
      <c r="E47" s="112" t="str">
        <f>IF('NEO GRP '!N61=0,"",'NEO GRP '!N61)</f>
        <v/>
      </c>
      <c r="F47" s="112" t="str">
        <f>IF('NEO GRP '!O61=0,"",'NEO GRP '!O61)</f>
        <v/>
      </c>
      <c r="G47" s="112" t="str">
        <f>IF('NEO GRP '!P61=0,"",'NEO GRP '!P61)</f>
        <v/>
      </c>
      <c r="H47" s="112" t="str">
        <f>IF('NEO GRP '!Q61=0,"",'NEO GRP '!Q61)</f>
        <v/>
      </c>
      <c r="I47" s="112" t="str">
        <f>IF('NEO GRP '!R61=0,"",'NEO GRP '!R61)</f>
        <v/>
      </c>
      <c r="J47" s="112" t="str">
        <f>IF('NEO GRP '!S61=0,"",'NEO GRP '!S61)</f>
        <v/>
      </c>
      <c r="K47" s="112" t="str">
        <f>IF('NEO GRP '!T61=0,"",'NEO GRP '!T61)</f>
        <v/>
      </c>
      <c r="L47" s="112" t="str">
        <f>IF('NEO GRP '!U61=0,"",'NEO GRP '!U61)</f>
        <v/>
      </c>
      <c r="M47" s="112" t="str">
        <f>IF('NEO GRP '!V61=0,"",'NEO GRP '!V61)</f>
        <v/>
      </c>
      <c r="N47" s="112" t="str">
        <f>IF('NEO GRP '!W61=0,"",'NEO GRP '!W61)</f>
        <v/>
      </c>
      <c r="O47" s="112" t="str">
        <f>IF('NEO GRP '!X61=0,"",'NEO GRP '!X61)</f>
        <v/>
      </c>
      <c r="P47" s="112" t="str">
        <f>IF('NEO GRP '!Y61=0,"",'NEO GRP '!Y61)</f>
        <v/>
      </c>
      <c r="Q47" s="113"/>
      <c r="R47" s="114">
        <f t="shared" si="0"/>
        <v>0</v>
      </c>
      <c r="S47" s="115">
        <f>R47*'NEO GRP '!I61</f>
        <v>0</v>
      </c>
      <c r="T47" s="116">
        <f>R47*'NEO GRP '!AY61</f>
        <v>0</v>
      </c>
    </row>
    <row r="48" spans="1:20" ht="23.25" customHeight="1">
      <c r="A48" s="73" t="str">
        <f>'NEO GRP '!D62</f>
        <v>NEO-36</v>
      </c>
      <c r="B48" s="82" t="str">
        <f>IF('NEO GRP '!E62=0,"",'NEO GRP '!E62)</f>
        <v/>
      </c>
      <c r="C48" s="112" t="str">
        <f>IF('NEO GRP '!L62=0,"",'NEO GRP '!L62)</f>
        <v/>
      </c>
      <c r="D48" s="112" t="str">
        <f>IF('NEO GRP '!M62=0,"",'NEO GRP '!M62)</f>
        <v/>
      </c>
      <c r="E48" s="112" t="str">
        <f>IF('NEO GRP '!N62=0,"",'NEO GRP '!N62)</f>
        <v/>
      </c>
      <c r="F48" s="112" t="str">
        <f>IF('NEO GRP '!O62=0,"",'NEO GRP '!O62)</f>
        <v/>
      </c>
      <c r="G48" s="112" t="str">
        <f>IF('NEO GRP '!P62=0,"",'NEO GRP '!P62)</f>
        <v/>
      </c>
      <c r="H48" s="112" t="str">
        <f>IF('NEO GRP '!Q62=0,"",'NEO GRP '!Q62)</f>
        <v/>
      </c>
      <c r="I48" s="112" t="str">
        <f>IF('NEO GRP '!R62=0,"",'NEO GRP '!R62)</f>
        <v/>
      </c>
      <c r="J48" s="112" t="str">
        <f>IF('NEO GRP '!S62=0,"",'NEO GRP '!S62)</f>
        <v/>
      </c>
      <c r="K48" s="112" t="str">
        <f>IF('NEO GRP '!T62=0,"",'NEO GRP '!T62)</f>
        <v/>
      </c>
      <c r="L48" s="112" t="str">
        <f>IF('NEO GRP '!U62=0,"",'NEO GRP '!U62)</f>
        <v/>
      </c>
      <c r="M48" s="112" t="str">
        <f>IF('NEO GRP '!V62=0,"",'NEO GRP '!V62)</f>
        <v/>
      </c>
      <c r="N48" s="112" t="str">
        <f>IF('NEO GRP '!W62=0,"",'NEO GRP '!W62)</f>
        <v/>
      </c>
      <c r="O48" s="112" t="str">
        <f>IF('NEO GRP '!X62=0,"",'NEO GRP '!X62)</f>
        <v/>
      </c>
      <c r="P48" s="112" t="str">
        <f>IF('NEO GRP '!Y62=0,"",'NEO GRP '!Y62)</f>
        <v/>
      </c>
      <c r="Q48" s="113"/>
      <c r="R48" s="114">
        <f t="shared" si="0"/>
        <v>0</v>
      </c>
      <c r="S48" s="115">
        <f>R48*'NEO GRP '!I62</f>
        <v>0</v>
      </c>
      <c r="T48" s="116">
        <f>R48*'NEO GRP '!AY62</f>
        <v>0</v>
      </c>
    </row>
    <row r="49" spans="1:20" ht="23.25" customHeight="1">
      <c r="A49" s="73" t="str">
        <f>'NEO GRP '!D19</f>
        <v>NEO-37</v>
      </c>
      <c r="B49" s="82" t="str">
        <f>IF('NEO GRP '!E19=0,"",'NEO GRP '!E19)</f>
        <v/>
      </c>
      <c r="C49" s="112" t="str">
        <f>IF('NEO GRP '!L19=0,"",'NEO GRP '!L19)</f>
        <v/>
      </c>
      <c r="D49" s="112" t="str">
        <f>IF('NEO GRP '!M19=0,"",'NEO GRP '!M19)</f>
        <v/>
      </c>
      <c r="E49" s="112" t="str">
        <f>IF('NEO GRP '!N19=0,"",'NEO GRP '!N19)</f>
        <v/>
      </c>
      <c r="F49" s="112" t="str">
        <f>IF('NEO GRP '!O19=0,"",'NEO GRP '!O19)</f>
        <v/>
      </c>
      <c r="G49" s="112" t="str">
        <f>IF('NEO GRP '!P19=0,"",'NEO GRP '!P19)</f>
        <v/>
      </c>
      <c r="H49" s="112" t="str">
        <f>IF('NEO GRP '!Q19=0,"",'NEO GRP '!Q19)</f>
        <v/>
      </c>
      <c r="I49" s="112" t="str">
        <f>IF('NEO GRP '!R19=0,"",'NEO GRP '!R19)</f>
        <v/>
      </c>
      <c r="J49" s="112" t="str">
        <f>IF('NEO GRP '!S19=0,"",'NEO GRP '!S19)</f>
        <v/>
      </c>
      <c r="K49" s="112" t="str">
        <f>IF('NEO GRP '!T19=0,"",'NEO GRP '!T19)</f>
        <v/>
      </c>
      <c r="L49" s="112" t="str">
        <f>IF('NEO GRP '!U19=0,"",'NEO GRP '!U19)</f>
        <v/>
      </c>
      <c r="M49" s="112" t="str">
        <f>IF('NEO GRP '!V19=0,"",'NEO GRP '!V19)</f>
        <v/>
      </c>
      <c r="N49" s="112" t="str">
        <f>IF('NEO GRP '!W19=0,"",'NEO GRP '!W19)</f>
        <v/>
      </c>
      <c r="O49" s="112" t="str">
        <f>IF('NEO GRP '!X19=0,"",'NEO GRP '!X19)</f>
        <v/>
      </c>
      <c r="P49" s="112" t="str">
        <f>IF('NEO GRP '!Y19=0,"",'NEO GRP '!Y19)</f>
        <v/>
      </c>
      <c r="Q49" s="113"/>
      <c r="R49" s="114">
        <f t="shared" si="0"/>
        <v>0</v>
      </c>
      <c r="S49" s="115">
        <f>R49*'NEO GRP '!I19</f>
        <v>0</v>
      </c>
      <c r="T49" s="116">
        <f>R49*'NEO GRP '!AY19</f>
        <v>0</v>
      </c>
    </row>
    <row r="50" spans="1:20" ht="23.25" customHeight="1">
      <c r="A50" s="73" t="str">
        <f>'NEO GRP '!D20</f>
        <v>NEO-37-DT</v>
      </c>
      <c r="B50" s="82" t="str">
        <f>IF('NEO GRP '!E20=0,"",'NEO GRP '!E20)</f>
        <v>Dual tex.</v>
      </c>
      <c r="C50" s="112" t="str">
        <f>IF('NEO GRP '!L20=0,"",'NEO GRP '!L20)</f>
        <v/>
      </c>
      <c r="D50" s="112" t="str">
        <f>IF('NEO GRP '!M20=0,"",'NEO GRP '!M20)</f>
        <v/>
      </c>
      <c r="E50" s="112" t="str">
        <f>IF('NEO GRP '!N20=0,"",'NEO GRP '!N20)</f>
        <v/>
      </c>
      <c r="F50" s="112" t="str">
        <f>IF('NEO GRP '!O20=0,"",'NEO GRP '!O20)</f>
        <v/>
      </c>
      <c r="G50" s="112" t="str">
        <f>IF('NEO GRP '!P20=0,"",'NEO GRP '!P20)</f>
        <v/>
      </c>
      <c r="H50" s="112" t="str">
        <f>IF('NEO GRP '!Q20=0,"",'NEO GRP '!Q20)</f>
        <v/>
      </c>
      <c r="I50" s="112" t="str">
        <f>IF('NEO GRP '!R20=0,"",'NEO GRP '!R20)</f>
        <v/>
      </c>
      <c r="J50" s="112" t="str">
        <f>IF('NEO GRP '!S20=0,"",'NEO GRP '!S20)</f>
        <v/>
      </c>
      <c r="K50" s="112" t="str">
        <f>IF('NEO GRP '!T20=0,"",'NEO GRP '!T20)</f>
        <v/>
      </c>
      <c r="L50" s="112" t="str">
        <f>IF('NEO GRP '!U20=0,"",'NEO GRP '!U20)</f>
        <v/>
      </c>
      <c r="M50" s="112" t="str">
        <f>IF('NEO GRP '!V20=0,"",'NEO GRP '!V20)</f>
        <v/>
      </c>
      <c r="N50" s="112" t="str">
        <f>IF('NEO GRP '!W20=0,"",'NEO GRP '!W20)</f>
        <v/>
      </c>
      <c r="O50" s="112" t="str">
        <f>IF('NEO GRP '!X20=0,"",'NEO GRP '!X20)</f>
        <v/>
      </c>
      <c r="P50" s="112" t="str">
        <f>IF('NEO GRP '!Y20=0,"",'NEO GRP '!Y20)</f>
        <v/>
      </c>
      <c r="Q50" s="113"/>
      <c r="R50" s="114">
        <f t="shared" si="0"/>
        <v>0</v>
      </c>
      <c r="S50" s="115">
        <f>R50*'NEO GRP '!I20</f>
        <v>0</v>
      </c>
      <c r="T50" s="116">
        <f>R50*'NEO GRP '!AY20</f>
        <v>0</v>
      </c>
    </row>
    <row r="51" spans="1:20" ht="23.25" customHeight="1">
      <c r="A51" s="73" t="str">
        <f>'NEO GRP '!D21</f>
        <v>NEO-37-NT</v>
      </c>
      <c r="B51" s="82" t="str">
        <f>IF('NEO GRP '!E21=0,"",'NEO GRP '!E21)</f>
        <v>No tex.</v>
      </c>
      <c r="C51" s="112" t="str">
        <f>IF('NEO GRP '!L21=0,"",'NEO GRP '!L21)</f>
        <v/>
      </c>
      <c r="D51" s="112" t="str">
        <f>IF('NEO GRP '!M21=0,"",'NEO GRP '!M21)</f>
        <v/>
      </c>
      <c r="E51" s="112" t="str">
        <f>IF('NEO GRP '!N21=0,"",'NEO GRP '!N21)</f>
        <v/>
      </c>
      <c r="F51" s="112" t="str">
        <f>IF('NEO GRP '!O21=0,"",'NEO GRP '!O21)</f>
        <v/>
      </c>
      <c r="G51" s="112" t="str">
        <f>IF('NEO GRP '!P21=0,"",'NEO GRP '!P21)</f>
        <v/>
      </c>
      <c r="H51" s="112" t="str">
        <f>IF('NEO GRP '!Q21=0,"",'NEO GRP '!Q21)</f>
        <v/>
      </c>
      <c r="I51" s="112" t="str">
        <f>IF('NEO GRP '!R21=0,"",'NEO GRP '!R21)</f>
        <v/>
      </c>
      <c r="J51" s="112" t="str">
        <f>IF('NEO GRP '!S21=0,"",'NEO GRP '!S21)</f>
        <v/>
      </c>
      <c r="K51" s="112" t="str">
        <f>IF('NEO GRP '!T21=0,"",'NEO GRP '!T21)</f>
        <v/>
      </c>
      <c r="L51" s="112" t="str">
        <f>IF('NEO GRP '!U21=0,"",'NEO GRP '!U21)</f>
        <v/>
      </c>
      <c r="M51" s="112" t="str">
        <f>IF('NEO GRP '!V21=0,"",'NEO GRP '!V21)</f>
        <v/>
      </c>
      <c r="N51" s="112" t="str">
        <f>IF('NEO GRP '!W21=0,"",'NEO GRP '!W21)</f>
        <v/>
      </c>
      <c r="O51" s="112" t="str">
        <f>IF('NEO GRP '!X21=0,"",'NEO GRP '!X21)</f>
        <v/>
      </c>
      <c r="P51" s="112" t="str">
        <f>IF('NEO GRP '!Y21=0,"",'NEO GRP '!Y21)</f>
        <v/>
      </c>
      <c r="Q51" s="113"/>
      <c r="R51" s="114">
        <f t="shared" si="0"/>
        <v>0</v>
      </c>
      <c r="S51" s="115">
        <f>R51*'NEO GRP '!I21</f>
        <v>0</v>
      </c>
      <c r="T51" s="116">
        <f>R51*'NEO GRP '!AY21</f>
        <v>0</v>
      </c>
    </row>
    <row r="52" spans="1:20" ht="23.25" customHeight="1">
      <c r="A52" s="73" t="str">
        <f>'NEO GRP '!D22</f>
        <v>NEO-38</v>
      </c>
      <c r="B52" s="82" t="str">
        <f>IF('NEO GRP '!E22=0,"",'NEO GRP '!E22)</f>
        <v/>
      </c>
      <c r="C52" s="112" t="str">
        <f>IF('NEO GRP '!L22=0,"",'NEO GRP '!L22)</f>
        <v/>
      </c>
      <c r="D52" s="112" t="str">
        <f>IF('NEO GRP '!M22=0,"",'NEO GRP '!M22)</f>
        <v/>
      </c>
      <c r="E52" s="112" t="str">
        <f>IF('NEO GRP '!N22=0,"",'NEO GRP '!N22)</f>
        <v/>
      </c>
      <c r="F52" s="112" t="str">
        <f>IF('NEO GRP '!O22=0,"",'NEO GRP '!O22)</f>
        <v/>
      </c>
      <c r="G52" s="112" t="str">
        <f>IF('NEO GRP '!P22=0,"",'NEO GRP '!P22)</f>
        <v/>
      </c>
      <c r="H52" s="112" t="str">
        <f>IF('NEO GRP '!Q22=0,"",'NEO GRP '!Q22)</f>
        <v/>
      </c>
      <c r="I52" s="112" t="str">
        <f>IF('NEO GRP '!R22=0,"",'NEO GRP '!R22)</f>
        <v/>
      </c>
      <c r="J52" s="112" t="str">
        <f>IF('NEO GRP '!S22=0,"",'NEO GRP '!S22)</f>
        <v/>
      </c>
      <c r="K52" s="112" t="str">
        <f>IF('NEO GRP '!T22=0,"",'NEO GRP '!T22)</f>
        <v/>
      </c>
      <c r="L52" s="112" t="str">
        <f>IF('NEO GRP '!U22=0,"",'NEO GRP '!U22)</f>
        <v/>
      </c>
      <c r="M52" s="112" t="str">
        <f>IF('NEO GRP '!V22=0,"",'NEO GRP '!V22)</f>
        <v/>
      </c>
      <c r="N52" s="112" t="str">
        <f>IF('NEO GRP '!W22=0,"",'NEO GRP '!W22)</f>
        <v/>
      </c>
      <c r="O52" s="112" t="str">
        <f>IF('NEO GRP '!X22=0,"",'NEO GRP '!X22)</f>
        <v/>
      </c>
      <c r="P52" s="112" t="str">
        <f>IF('NEO GRP '!Y22=0,"",'NEO GRP '!Y22)</f>
        <v/>
      </c>
      <c r="Q52" s="113"/>
      <c r="R52" s="114">
        <f t="shared" si="0"/>
        <v>0</v>
      </c>
      <c r="S52" s="115">
        <f>R52*'NEO GRP '!I22</f>
        <v>0</v>
      </c>
      <c r="T52" s="116">
        <f>R52*'NEO GRP '!AY22</f>
        <v>0</v>
      </c>
    </row>
    <row r="53" spans="1:20" ht="23.25" customHeight="1">
      <c r="A53" s="73" t="str">
        <f>'NEO GRP '!D23</f>
        <v>NEO-38-DT</v>
      </c>
      <c r="B53" s="82" t="str">
        <f>IF('NEO GRP '!E23=0,"",'NEO GRP '!E23)</f>
        <v>Dual tex.</v>
      </c>
      <c r="C53" s="112" t="str">
        <f>IF('NEO GRP '!L23=0,"",'NEO GRP '!L23)</f>
        <v/>
      </c>
      <c r="D53" s="112" t="str">
        <f>IF('NEO GRP '!M23=0,"",'NEO GRP '!M23)</f>
        <v/>
      </c>
      <c r="E53" s="112" t="str">
        <f>IF('NEO GRP '!N23=0,"",'NEO GRP '!N23)</f>
        <v/>
      </c>
      <c r="F53" s="112" t="str">
        <f>IF('NEO GRP '!O23=0,"",'NEO GRP '!O23)</f>
        <v/>
      </c>
      <c r="G53" s="112" t="str">
        <f>IF('NEO GRP '!P23=0,"",'NEO GRP '!P23)</f>
        <v/>
      </c>
      <c r="H53" s="112" t="str">
        <f>IF('NEO GRP '!Q23=0,"",'NEO GRP '!Q23)</f>
        <v/>
      </c>
      <c r="I53" s="112" t="str">
        <f>IF('NEO GRP '!R23=0,"",'NEO GRP '!R23)</f>
        <v/>
      </c>
      <c r="J53" s="112" t="str">
        <f>IF('NEO GRP '!S23=0,"",'NEO GRP '!S23)</f>
        <v/>
      </c>
      <c r="K53" s="112" t="str">
        <f>IF('NEO GRP '!T23=0,"",'NEO GRP '!T23)</f>
        <v/>
      </c>
      <c r="L53" s="112" t="str">
        <f>IF('NEO GRP '!U23=0,"",'NEO GRP '!U23)</f>
        <v/>
      </c>
      <c r="M53" s="112" t="str">
        <f>IF('NEO GRP '!V23=0,"",'NEO GRP '!V23)</f>
        <v/>
      </c>
      <c r="N53" s="112" t="str">
        <f>IF('NEO GRP '!W23=0,"",'NEO GRP '!W23)</f>
        <v/>
      </c>
      <c r="O53" s="112" t="str">
        <f>IF('NEO GRP '!X23=0,"",'NEO GRP '!X23)</f>
        <v/>
      </c>
      <c r="P53" s="112" t="str">
        <f>IF('NEO GRP '!Y23=0,"",'NEO GRP '!Y23)</f>
        <v/>
      </c>
      <c r="Q53" s="113"/>
      <c r="R53" s="114">
        <f t="shared" si="0"/>
        <v>0</v>
      </c>
      <c r="S53" s="115">
        <f>R53*'NEO GRP '!I23</f>
        <v>0</v>
      </c>
      <c r="T53" s="116">
        <f>R53*'NEO GRP '!AY23</f>
        <v>0</v>
      </c>
    </row>
    <row r="54" spans="1:20" ht="23.25" customHeight="1">
      <c r="A54" s="73" t="str">
        <f>'NEO GRP '!D24</f>
        <v>NEO-38-NT</v>
      </c>
      <c r="B54" s="82" t="str">
        <f>IF('NEO GRP '!E24=0,"",'NEO GRP '!E24)</f>
        <v>No tex.</v>
      </c>
      <c r="C54" s="112" t="str">
        <f>IF('NEO GRP '!L24=0,"",'NEO GRP '!L24)</f>
        <v/>
      </c>
      <c r="D54" s="112" t="str">
        <f>IF('NEO GRP '!M24=0,"",'NEO GRP '!M24)</f>
        <v/>
      </c>
      <c r="E54" s="112" t="str">
        <f>IF('NEO GRP '!N24=0,"",'NEO GRP '!N24)</f>
        <v/>
      </c>
      <c r="F54" s="112" t="str">
        <f>IF('NEO GRP '!O24=0,"",'NEO GRP '!O24)</f>
        <v/>
      </c>
      <c r="G54" s="112" t="str">
        <f>IF('NEO GRP '!P24=0,"",'NEO GRP '!P24)</f>
        <v/>
      </c>
      <c r="H54" s="112" t="str">
        <f>IF('NEO GRP '!Q24=0,"",'NEO GRP '!Q24)</f>
        <v/>
      </c>
      <c r="I54" s="112" t="str">
        <f>IF('NEO GRP '!R24=0,"",'NEO GRP '!R24)</f>
        <v/>
      </c>
      <c r="J54" s="112" t="str">
        <f>IF('NEO GRP '!S24=0,"",'NEO GRP '!S24)</f>
        <v/>
      </c>
      <c r="K54" s="112" t="str">
        <f>IF('NEO GRP '!T24=0,"",'NEO GRP '!T24)</f>
        <v/>
      </c>
      <c r="L54" s="112" t="str">
        <f>IF('NEO GRP '!U24=0,"",'NEO GRP '!U24)</f>
        <v/>
      </c>
      <c r="M54" s="112" t="str">
        <f>IF('NEO GRP '!V24=0,"",'NEO GRP '!V24)</f>
        <v/>
      </c>
      <c r="N54" s="112" t="str">
        <f>IF('NEO GRP '!W24=0,"",'NEO GRP '!W24)</f>
        <v/>
      </c>
      <c r="O54" s="112" t="str">
        <f>IF('NEO GRP '!X24=0,"",'NEO GRP '!X24)</f>
        <v/>
      </c>
      <c r="P54" s="112" t="str">
        <f>IF('NEO GRP '!Y24=0,"",'NEO GRP '!Y24)</f>
        <v/>
      </c>
      <c r="Q54" s="113"/>
      <c r="R54" s="114">
        <f t="shared" si="0"/>
        <v>0</v>
      </c>
      <c r="S54" s="115">
        <f>R54*'NEO GRP '!I24</f>
        <v>0</v>
      </c>
      <c r="T54" s="116">
        <f>R54*'NEO GRP '!AY24</f>
        <v>0</v>
      </c>
    </row>
    <row r="55" spans="1:20" ht="23.25" customHeight="1">
      <c r="A55" s="73" t="str">
        <f>'NEO GRP '!D25</f>
        <v>NEO-39</v>
      </c>
      <c r="B55" s="82" t="str">
        <f>IF('NEO GRP '!E25=0,"",'NEO GRP '!E25)</f>
        <v/>
      </c>
      <c r="C55" s="112" t="str">
        <f>IF('NEO GRP '!L25=0,"",'NEO GRP '!L25)</f>
        <v/>
      </c>
      <c r="D55" s="112" t="str">
        <f>IF('NEO GRP '!M25=0,"",'NEO GRP '!M25)</f>
        <v/>
      </c>
      <c r="E55" s="112" t="str">
        <f>IF('NEO GRP '!N25=0,"",'NEO GRP '!N25)</f>
        <v/>
      </c>
      <c r="F55" s="112" t="str">
        <f>IF('NEO GRP '!O25=0,"",'NEO GRP '!O25)</f>
        <v/>
      </c>
      <c r="G55" s="112" t="str">
        <f>IF('NEO GRP '!P25=0,"",'NEO GRP '!P25)</f>
        <v/>
      </c>
      <c r="H55" s="112" t="str">
        <f>IF('NEO GRP '!Q25=0,"",'NEO GRP '!Q25)</f>
        <v/>
      </c>
      <c r="I55" s="112" t="str">
        <f>IF('NEO GRP '!R25=0,"",'NEO GRP '!R25)</f>
        <v/>
      </c>
      <c r="J55" s="112" t="str">
        <f>IF('NEO GRP '!S25=0,"",'NEO GRP '!S25)</f>
        <v/>
      </c>
      <c r="K55" s="112" t="str">
        <f>IF('NEO GRP '!T25=0,"",'NEO GRP '!T25)</f>
        <v/>
      </c>
      <c r="L55" s="112" t="str">
        <f>IF('NEO GRP '!U25=0,"",'NEO GRP '!U25)</f>
        <v/>
      </c>
      <c r="M55" s="112" t="str">
        <f>IF('NEO GRP '!V25=0,"",'NEO GRP '!V25)</f>
        <v/>
      </c>
      <c r="N55" s="112" t="str">
        <f>IF('NEO GRP '!W25=0,"",'NEO GRP '!W25)</f>
        <v/>
      </c>
      <c r="O55" s="112" t="str">
        <f>IF('NEO GRP '!X25=0,"",'NEO GRP '!X25)</f>
        <v/>
      </c>
      <c r="P55" s="112" t="str">
        <f>IF('NEO GRP '!Y25=0,"",'NEO GRP '!Y25)</f>
        <v/>
      </c>
      <c r="Q55" s="113"/>
      <c r="R55" s="114">
        <f t="shared" si="0"/>
        <v>0</v>
      </c>
      <c r="S55" s="115">
        <f>R55*'NEO GRP '!I25</f>
        <v>0</v>
      </c>
      <c r="T55" s="116">
        <f>R55*'NEO GRP '!AY25</f>
        <v>0</v>
      </c>
    </row>
    <row r="56" spans="1:20" ht="23.25" customHeight="1">
      <c r="A56" s="73" t="str">
        <f>'NEO GRP '!D26</f>
        <v>NEO-39-DT</v>
      </c>
      <c r="B56" s="82" t="str">
        <f>IF('NEO GRP '!E26=0,"",'NEO GRP '!E26)</f>
        <v>Dual tex.</v>
      </c>
      <c r="C56" s="112" t="str">
        <f>IF('NEO GRP '!L26=0,"",'NEO GRP '!L26)</f>
        <v/>
      </c>
      <c r="D56" s="112" t="str">
        <f>IF('NEO GRP '!M26=0,"",'NEO GRP '!M26)</f>
        <v/>
      </c>
      <c r="E56" s="112" t="str">
        <f>IF('NEO GRP '!N26=0,"",'NEO GRP '!N26)</f>
        <v/>
      </c>
      <c r="F56" s="112" t="str">
        <f>IF('NEO GRP '!O26=0,"",'NEO GRP '!O26)</f>
        <v/>
      </c>
      <c r="G56" s="112" t="str">
        <f>IF('NEO GRP '!P26=0,"",'NEO GRP '!P26)</f>
        <v/>
      </c>
      <c r="H56" s="112" t="str">
        <f>IF('NEO GRP '!Q26=0,"",'NEO GRP '!Q26)</f>
        <v/>
      </c>
      <c r="I56" s="112" t="str">
        <f>IF('NEO GRP '!R26=0,"",'NEO GRP '!R26)</f>
        <v/>
      </c>
      <c r="J56" s="112" t="str">
        <f>IF('NEO GRP '!S26=0,"",'NEO GRP '!S26)</f>
        <v/>
      </c>
      <c r="K56" s="112" t="str">
        <f>IF('NEO GRP '!T26=0,"",'NEO GRP '!T26)</f>
        <v/>
      </c>
      <c r="L56" s="112" t="str">
        <f>IF('NEO GRP '!U26=0,"",'NEO GRP '!U26)</f>
        <v/>
      </c>
      <c r="M56" s="112" t="str">
        <f>IF('NEO GRP '!V26=0,"",'NEO GRP '!V26)</f>
        <v/>
      </c>
      <c r="N56" s="112" t="str">
        <f>IF('NEO GRP '!W26=0,"",'NEO GRP '!W26)</f>
        <v/>
      </c>
      <c r="O56" s="112" t="str">
        <f>IF('NEO GRP '!X26=0,"",'NEO GRP '!X26)</f>
        <v/>
      </c>
      <c r="P56" s="112" t="str">
        <f>IF('NEO GRP '!Y26=0,"",'NEO GRP '!Y26)</f>
        <v/>
      </c>
      <c r="Q56" s="113"/>
      <c r="R56" s="114">
        <f t="shared" si="0"/>
        <v>0</v>
      </c>
      <c r="S56" s="115">
        <f>R56*'NEO GRP '!I26</f>
        <v>0</v>
      </c>
      <c r="T56" s="116">
        <f>R56*'NEO GRP '!AY26</f>
        <v>0</v>
      </c>
    </row>
    <row r="57" spans="1:20" ht="23.25" customHeight="1">
      <c r="A57" s="73" t="str">
        <f>'NEO GRP '!D27</f>
        <v>NEO-39-NT</v>
      </c>
      <c r="B57" s="82" t="str">
        <f>IF('NEO GRP '!E27=0,"",'NEO GRP '!E27)</f>
        <v>No tex.</v>
      </c>
      <c r="C57" s="112" t="str">
        <f>IF('NEO GRP '!L27=0,"",'NEO GRP '!L27)</f>
        <v/>
      </c>
      <c r="D57" s="112" t="str">
        <f>IF('NEO GRP '!M27=0,"",'NEO GRP '!M27)</f>
        <v/>
      </c>
      <c r="E57" s="112" t="str">
        <f>IF('NEO GRP '!N27=0,"",'NEO GRP '!N27)</f>
        <v/>
      </c>
      <c r="F57" s="112" t="str">
        <f>IF('NEO GRP '!O27=0,"",'NEO GRP '!O27)</f>
        <v/>
      </c>
      <c r="G57" s="112" t="str">
        <f>IF('NEO GRP '!P27=0,"",'NEO GRP '!P27)</f>
        <v/>
      </c>
      <c r="H57" s="112" t="str">
        <f>IF('NEO GRP '!Q27=0,"",'NEO GRP '!Q27)</f>
        <v/>
      </c>
      <c r="I57" s="112" t="str">
        <f>IF('NEO GRP '!R27=0,"",'NEO GRP '!R27)</f>
        <v/>
      </c>
      <c r="J57" s="112" t="str">
        <f>IF('NEO GRP '!S27=0,"",'NEO GRP '!S27)</f>
        <v/>
      </c>
      <c r="K57" s="112" t="str">
        <f>IF('NEO GRP '!T27=0,"",'NEO GRP '!T27)</f>
        <v/>
      </c>
      <c r="L57" s="112" t="str">
        <f>IF('NEO GRP '!U27=0,"",'NEO GRP '!U27)</f>
        <v/>
      </c>
      <c r="M57" s="112" t="str">
        <f>IF('NEO GRP '!V27=0,"",'NEO GRP '!V27)</f>
        <v/>
      </c>
      <c r="N57" s="112" t="str">
        <f>IF('NEO GRP '!W27=0,"",'NEO GRP '!W27)</f>
        <v/>
      </c>
      <c r="O57" s="112" t="str">
        <f>IF('NEO GRP '!X27=0,"",'NEO GRP '!X27)</f>
        <v/>
      </c>
      <c r="P57" s="112" t="str">
        <f>IF('NEO GRP '!Y27=0,"",'NEO GRP '!Y27)</f>
        <v/>
      </c>
      <c r="Q57" s="113"/>
      <c r="R57" s="114">
        <f t="shared" si="0"/>
        <v>0</v>
      </c>
      <c r="S57" s="115">
        <f>R57*'NEO GRP '!I27</f>
        <v>0</v>
      </c>
      <c r="T57" s="116">
        <f>R57*'NEO GRP '!AY27</f>
        <v>0</v>
      </c>
    </row>
    <row r="58" spans="1:20" ht="23.25" customHeight="1">
      <c r="A58" s="73" t="str">
        <f>'NEO GRP '!D63</f>
        <v>NEO-40</v>
      </c>
      <c r="B58" s="82" t="str">
        <f>IF('NEO GRP '!E63=0,"",'NEO GRP '!E63)</f>
        <v/>
      </c>
      <c r="C58" s="112" t="str">
        <f>IF('NEO GRP '!L63=0,"",'NEO GRP '!L63)</f>
        <v/>
      </c>
      <c r="D58" s="112" t="str">
        <f>IF('NEO GRP '!M63=0,"",'NEO GRP '!M63)</f>
        <v/>
      </c>
      <c r="E58" s="112" t="str">
        <f>IF('NEO GRP '!N63=0,"",'NEO GRP '!N63)</f>
        <v/>
      </c>
      <c r="F58" s="112" t="str">
        <f>IF('NEO GRP '!O63=0,"",'NEO GRP '!O63)</f>
        <v/>
      </c>
      <c r="G58" s="112" t="str">
        <f>IF('NEO GRP '!P63=0,"",'NEO GRP '!P63)</f>
        <v/>
      </c>
      <c r="H58" s="112" t="str">
        <f>IF('NEO GRP '!Q63=0,"",'NEO GRP '!Q63)</f>
        <v/>
      </c>
      <c r="I58" s="112" t="str">
        <f>IF('NEO GRP '!R63=0,"",'NEO GRP '!R63)</f>
        <v/>
      </c>
      <c r="J58" s="112" t="str">
        <f>IF('NEO GRP '!S63=0,"",'NEO GRP '!S63)</f>
        <v/>
      </c>
      <c r="K58" s="112" t="str">
        <f>IF('NEO GRP '!T63=0,"",'NEO GRP '!T63)</f>
        <v/>
      </c>
      <c r="L58" s="112" t="str">
        <f>IF('NEO GRP '!U63=0,"",'NEO GRP '!U63)</f>
        <v/>
      </c>
      <c r="M58" s="112" t="str">
        <f>IF('NEO GRP '!V63=0,"",'NEO GRP '!V63)</f>
        <v/>
      </c>
      <c r="N58" s="112" t="str">
        <f>IF('NEO GRP '!W63=0,"",'NEO GRP '!W63)</f>
        <v/>
      </c>
      <c r="O58" s="112" t="str">
        <f>IF('NEO GRP '!X63=0,"",'NEO GRP '!X63)</f>
        <v/>
      </c>
      <c r="P58" s="112" t="str">
        <f>IF('NEO GRP '!Y63=0,"",'NEO GRP '!Y63)</f>
        <v/>
      </c>
      <c r="Q58" s="113"/>
      <c r="R58" s="114">
        <f t="shared" si="0"/>
        <v>0</v>
      </c>
      <c r="S58" s="115">
        <f>R58*'NEO GRP '!I63</f>
        <v>0</v>
      </c>
      <c r="T58" s="116">
        <f>R58*'NEO GRP '!AY63</f>
        <v>0</v>
      </c>
    </row>
    <row r="59" spans="1:20" ht="23.25" customHeight="1">
      <c r="A59" s="285" t="s">
        <v>271</v>
      </c>
    </row>
    <row r="60" spans="1:20" ht="42" customHeight="1">
      <c r="A60" s="71" t="s">
        <v>262</v>
      </c>
      <c r="B60" s="281" t="s">
        <v>272</v>
      </c>
      <c r="C60" s="282" t="s">
        <v>263</v>
      </c>
      <c r="D60" s="721"/>
      <c r="E60" s="722"/>
      <c r="F60" s="722"/>
      <c r="G60" s="722"/>
      <c r="H60" s="722"/>
      <c r="I60" s="722"/>
      <c r="J60" s="722"/>
      <c r="K60" s="722"/>
      <c r="L60" s="722"/>
      <c r="M60" s="722"/>
      <c r="N60" s="722"/>
      <c r="O60" s="722"/>
      <c r="P60" s="723"/>
      <c r="Q60" s="88"/>
      <c r="R60" s="283" t="s">
        <v>265</v>
      </c>
      <c r="S60" s="283" t="s">
        <v>266</v>
      </c>
      <c r="T60" s="284" t="s">
        <v>267</v>
      </c>
    </row>
    <row r="61" spans="1:20" ht="23.25" customHeight="1">
      <c r="A61" s="73" t="s">
        <v>207</v>
      </c>
      <c r="B61" s="73" t="s">
        <v>264</v>
      </c>
      <c r="C61" s="72" t="str">
        <f>IF('NEO GRP '!Z30=0,"",'NEO GRP '!Z30)</f>
        <v/>
      </c>
      <c r="D61" s="721"/>
      <c r="E61" s="722"/>
      <c r="F61" s="722"/>
      <c r="G61" s="722"/>
      <c r="H61" s="722"/>
      <c r="I61" s="722"/>
      <c r="J61" s="722"/>
      <c r="K61" s="722"/>
      <c r="L61" s="722"/>
      <c r="M61" s="722"/>
      <c r="N61" s="722"/>
      <c r="O61" s="722"/>
      <c r="P61" s="723"/>
      <c r="Q61" s="88"/>
      <c r="R61" s="88">
        <f t="shared" ref="R61:R83" si="1">SUM(C61:P61)</f>
        <v>0</v>
      </c>
      <c r="S61" s="88">
        <f>R61*'NEO GRP '!I30</f>
        <v>0</v>
      </c>
      <c r="T61" s="72">
        <f>R61*'NEO GRP '!AY30</f>
        <v>0</v>
      </c>
    </row>
    <row r="62" spans="1:20" ht="23.25" customHeight="1">
      <c r="A62" s="73" t="s">
        <v>208</v>
      </c>
      <c r="B62" s="73" t="s">
        <v>264</v>
      </c>
      <c r="C62" s="72" t="str">
        <f>IF('NEO GRP '!Z32=0,"",'NEO GRP '!Z32)</f>
        <v/>
      </c>
      <c r="D62" s="721"/>
      <c r="E62" s="722"/>
      <c r="F62" s="722"/>
      <c r="G62" s="722"/>
      <c r="H62" s="722"/>
      <c r="I62" s="722"/>
      <c r="J62" s="722"/>
      <c r="K62" s="722"/>
      <c r="L62" s="722"/>
      <c r="M62" s="722"/>
      <c r="N62" s="722"/>
      <c r="O62" s="722"/>
      <c r="P62" s="723"/>
      <c r="Q62" s="88"/>
      <c r="R62" s="88">
        <f t="shared" si="1"/>
        <v>0</v>
      </c>
      <c r="S62" s="88">
        <f>R62*'NEO GRP '!I32</f>
        <v>0</v>
      </c>
      <c r="T62" s="72">
        <f>R62*'NEO GRP '!AY32</f>
        <v>0</v>
      </c>
    </row>
    <row r="63" spans="1:20" ht="23.25" customHeight="1">
      <c r="A63" s="73" t="s">
        <v>210</v>
      </c>
      <c r="B63" s="73" t="s">
        <v>264</v>
      </c>
      <c r="C63" s="72" t="str">
        <f>IF('NEO GRP '!Z34=0,"",'NEO GRP '!Z34)</f>
        <v/>
      </c>
      <c r="D63" s="721"/>
      <c r="E63" s="722"/>
      <c r="F63" s="722"/>
      <c r="G63" s="722"/>
      <c r="H63" s="722"/>
      <c r="I63" s="722"/>
      <c r="J63" s="722"/>
      <c r="K63" s="722"/>
      <c r="L63" s="722"/>
      <c r="M63" s="722"/>
      <c r="N63" s="722"/>
      <c r="O63" s="722"/>
      <c r="P63" s="723"/>
      <c r="Q63" s="88"/>
      <c r="R63" s="88">
        <f t="shared" si="1"/>
        <v>0</v>
      </c>
      <c r="S63" s="88">
        <f>R63*'NEO GRP '!I34</f>
        <v>0</v>
      </c>
      <c r="T63" s="72">
        <f>R63*'NEO GRP '!AY34</f>
        <v>0</v>
      </c>
    </row>
    <row r="64" spans="1:20" ht="23.25" customHeight="1">
      <c r="A64" s="73" t="s">
        <v>212</v>
      </c>
      <c r="B64" s="73" t="s">
        <v>264</v>
      </c>
      <c r="C64" s="72" t="str">
        <f>IF('NEO GRP '!Z36=0,"",'NEO GRP '!Z36)</f>
        <v/>
      </c>
      <c r="D64" s="721"/>
      <c r="E64" s="722"/>
      <c r="F64" s="722"/>
      <c r="G64" s="722"/>
      <c r="H64" s="722"/>
      <c r="I64" s="722"/>
      <c r="J64" s="722"/>
      <c r="K64" s="722"/>
      <c r="L64" s="722"/>
      <c r="M64" s="722"/>
      <c r="N64" s="722"/>
      <c r="O64" s="722"/>
      <c r="P64" s="723"/>
      <c r="Q64" s="88"/>
      <c r="R64" s="88">
        <f t="shared" si="1"/>
        <v>0</v>
      </c>
      <c r="S64" s="88">
        <f>R64*'NEO GRP '!I36</f>
        <v>0</v>
      </c>
      <c r="T64" s="72">
        <f>R64*'NEO GRP '!AY36</f>
        <v>0</v>
      </c>
    </row>
    <row r="65" spans="1:20" ht="23.25" customHeight="1">
      <c r="A65" s="73" t="s">
        <v>214</v>
      </c>
      <c r="B65" s="73" t="s">
        <v>264</v>
      </c>
      <c r="C65" s="72" t="str">
        <f>IF('NEO GRP '!Z38=0,"",'NEO GRP '!Z38)</f>
        <v/>
      </c>
      <c r="D65" s="721"/>
      <c r="E65" s="722"/>
      <c r="F65" s="722"/>
      <c r="G65" s="722"/>
      <c r="H65" s="722"/>
      <c r="I65" s="722"/>
      <c r="J65" s="722"/>
      <c r="K65" s="722"/>
      <c r="L65" s="722"/>
      <c r="M65" s="722"/>
      <c r="N65" s="722"/>
      <c r="O65" s="722"/>
      <c r="P65" s="723"/>
      <c r="Q65" s="88"/>
      <c r="R65" s="88">
        <f t="shared" si="1"/>
        <v>0</v>
      </c>
      <c r="S65" s="88">
        <f>R65*'NEO GRP '!I38</f>
        <v>0</v>
      </c>
      <c r="T65" s="72">
        <f>R65*'NEO GRP '!AY38</f>
        <v>0</v>
      </c>
    </row>
    <row r="66" spans="1:20" ht="23.25" customHeight="1">
      <c r="A66" s="73" t="s">
        <v>216</v>
      </c>
      <c r="B66" s="73" t="s">
        <v>264</v>
      </c>
      <c r="C66" s="72" t="str">
        <f>IF('NEO GRP '!Z40=0,"",'NEO GRP '!Z40)</f>
        <v/>
      </c>
      <c r="D66" s="721"/>
      <c r="E66" s="722"/>
      <c r="F66" s="722"/>
      <c r="G66" s="722"/>
      <c r="H66" s="722"/>
      <c r="I66" s="722"/>
      <c r="J66" s="722"/>
      <c r="K66" s="722"/>
      <c r="L66" s="722"/>
      <c r="M66" s="722"/>
      <c r="N66" s="722"/>
      <c r="O66" s="722"/>
      <c r="P66" s="723"/>
      <c r="Q66" s="88"/>
      <c r="R66" s="88">
        <f t="shared" si="1"/>
        <v>0</v>
      </c>
      <c r="S66" s="88">
        <f>R66*'NEO GRP '!I40</f>
        <v>0</v>
      </c>
      <c r="T66" s="72">
        <f>R66*'NEO GRP '!AY40</f>
        <v>0</v>
      </c>
    </row>
    <row r="67" spans="1:20" ht="23.25" customHeight="1">
      <c r="A67" s="73" t="s">
        <v>229</v>
      </c>
      <c r="B67" s="73" t="s">
        <v>264</v>
      </c>
      <c r="C67" s="72" t="str">
        <f>IF('NEO GRP '!Z42=0,"",'NEO GRP '!Z42)</f>
        <v/>
      </c>
      <c r="D67" s="721"/>
      <c r="E67" s="722"/>
      <c r="F67" s="722"/>
      <c r="G67" s="722"/>
      <c r="H67" s="722"/>
      <c r="I67" s="722"/>
      <c r="J67" s="722"/>
      <c r="K67" s="722"/>
      <c r="L67" s="722"/>
      <c r="M67" s="722"/>
      <c r="N67" s="722"/>
      <c r="O67" s="722"/>
      <c r="P67" s="723"/>
      <c r="Q67" s="88"/>
      <c r="R67" s="88">
        <f t="shared" si="1"/>
        <v>0</v>
      </c>
      <c r="S67" s="88">
        <f>R67*'NEO GRP '!I42</f>
        <v>0</v>
      </c>
      <c r="T67" s="72">
        <f>R67*'NEO GRP '!AY42</f>
        <v>0</v>
      </c>
    </row>
    <row r="68" spans="1:20" ht="23.25" customHeight="1">
      <c r="A68" s="73" t="s">
        <v>231</v>
      </c>
      <c r="B68" s="73" t="s">
        <v>264</v>
      </c>
      <c r="C68" s="72" t="str">
        <f>IF('NEO GRP '!Z44=0,"",'NEO GRP '!Z44)</f>
        <v/>
      </c>
      <c r="D68" s="721"/>
      <c r="E68" s="722"/>
      <c r="F68" s="722"/>
      <c r="G68" s="722"/>
      <c r="H68" s="722"/>
      <c r="I68" s="722"/>
      <c r="J68" s="722"/>
      <c r="K68" s="722"/>
      <c r="L68" s="722"/>
      <c r="M68" s="722"/>
      <c r="N68" s="722"/>
      <c r="O68" s="722"/>
      <c r="P68" s="723"/>
      <c r="Q68" s="88"/>
      <c r="R68" s="88">
        <f t="shared" si="1"/>
        <v>0</v>
      </c>
      <c r="S68" s="88">
        <f>R68*'NEO GRP '!I44</f>
        <v>0</v>
      </c>
      <c r="T68" s="72">
        <f>R68*'NEO GRP '!AY44</f>
        <v>0</v>
      </c>
    </row>
    <row r="69" spans="1:20" ht="23.25" customHeight="1">
      <c r="A69" s="73" t="s">
        <v>233</v>
      </c>
      <c r="B69" s="73" t="s">
        <v>264</v>
      </c>
      <c r="C69" s="72" t="str">
        <f>IF('NEO GRP '!Z46=0,"",'NEO GRP '!Z46)</f>
        <v/>
      </c>
      <c r="D69" s="721"/>
      <c r="E69" s="722"/>
      <c r="F69" s="722"/>
      <c r="G69" s="722"/>
      <c r="H69" s="722"/>
      <c r="I69" s="722"/>
      <c r="J69" s="722"/>
      <c r="K69" s="722"/>
      <c r="L69" s="722"/>
      <c r="M69" s="722"/>
      <c r="N69" s="722"/>
      <c r="O69" s="722"/>
      <c r="P69" s="723"/>
      <c r="Q69" s="88"/>
      <c r="R69" s="88">
        <f t="shared" si="1"/>
        <v>0</v>
      </c>
      <c r="S69" s="88">
        <f>R69*'NEO GRP '!I46</f>
        <v>0</v>
      </c>
      <c r="T69" s="72">
        <f>R69*'NEO GRP '!AY46</f>
        <v>0</v>
      </c>
    </row>
    <row r="70" spans="1:20" ht="23.25" customHeight="1">
      <c r="A70" s="73" t="s">
        <v>235</v>
      </c>
      <c r="B70" s="73" t="s">
        <v>264</v>
      </c>
      <c r="C70" s="72" t="str">
        <f>IF('NEO GRP '!Z48=0,"",'NEO GRP '!Z48)</f>
        <v/>
      </c>
      <c r="D70" s="721"/>
      <c r="E70" s="722"/>
      <c r="F70" s="722"/>
      <c r="G70" s="722"/>
      <c r="H70" s="722"/>
      <c r="I70" s="722"/>
      <c r="J70" s="722"/>
      <c r="K70" s="722"/>
      <c r="L70" s="722"/>
      <c r="M70" s="722"/>
      <c r="N70" s="722"/>
      <c r="O70" s="722"/>
      <c r="P70" s="723"/>
      <c r="Q70" s="88"/>
      <c r="R70" s="88">
        <f t="shared" si="1"/>
        <v>0</v>
      </c>
      <c r="S70" s="88">
        <f>R70*'NEO GRP '!I48</f>
        <v>0</v>
      </c>
      <c r="T70" s="72">
        <f>R70*'NEO GRP '!AY48</f>
        <v>0</v>
      </c>
    </row>
    <row r="71" spans="1:20" ht="23.25" customHeight="1">
      <c r="A71" s="73" t="s">
        <v>238</v>
      </c>
      <c r="B71" s="73" t="s">
        <v>264</v>
      </c>
      <c r="C71" s="72" t="str">
        <f>IF('NEO GRP '!Z50=0,"",'NEO GRP '!Z50)</f>
        <v/>
      </c>
      <c r="D71" s="721"/>
      <c r="E71" s="722"/>
      <c r="F71" s="722"/>
      <c r="G71" s="722"/>
      <c r="H71" s="722"/>
      <c r="I71" s="722"/>
      <c r="J71" s="722"/>
      <c r="K71" s="722"/>
      <c r="L71" s="722"/>
      <c r="M71" s="722"/>
      <c r="N71" s="722"/>
      <c r="O71" s="722"/>
      <c r="P71" s="723"/>
      <c r="Q71" s="88"/>
      <c r="R71" s="88">
        <f t="shared" si="1"/>
        <v>0</v>
      </c>
      <c r="S71" s="88">
        <f>R71*'NEO GRP '!I50</f>
        <v>0</v>
      </c>
      <c r="T71" s="72">
        <f>R71*'NEO GRP '!AY50</f>
        <v>0</v>
      </c>
    </row>
    <row r="72" spans="1:20" ht="23.25" customHeight="1">
      <c r="A72" s="73" t="s">
        <v>239</v>
      </c>
      <c r="B72" s="73" t="s">
        <v>264</v>
      </c>
      <c r="C72" s="72" t="str">
        <f>IF('NEO GRP '!Z52=0,"",'NEO GRP '!Z52)</f>
        <v/>
      </c>
      <c r="D72" s="721"/>
      <c r="E72" s="722"/>
      <c r="F72" s="722"/>
      <c r="G72" s="722"/>
      <c r="H72" s="722"/>
      <c r="I72" s="722"/>
      <c r="J72" s="722"/>
      <c r="K72" s="722"/>
      <c r="L72" s="722"/>
      <c r="M72" s="722"/>
      <c r="N72" s="722"/>
      <c r="O72" s="722"/>
      <c r="P72" s="723"/>
      <c r="Q72" s="88"/>
      <c r="R72" s="88">
        <f t="shared" si="1"/>
        <v>0</v>
      </c>
      <c r="S72" s="88">
        <f>R72*'NEO GRP '!I52</f>
        <v>0</v>
      </c>
      <c r="T72" s="72">
        <f>R72*'NEO GRP '!AY52</f>
        <v>0</v>
      </c>
    </row>
    <row r="73" spans="1:20" ht="23.25" customHeight="1">
      <c r="A73" s="73" t="s">
        <v>612</v>
      </c>
      <c r="B73" s="73" t="s">
        <v>264</v>
      </c>
      <c r="C73" s="72" t="str">
        <f>IF('NEO GRP '!Z12=0,"",'NEO GRP '!Z12)</f>
        <v/>
      </c>
      <c r="D73" s="113"/>
      <c r="E73" s="623"/>
      <c r="F73" s="623"/>
      <c r="G73" s="623"/>
      <c r="H73" s="623"/>
      <c r="I73" s="623"/>
      <c r="J73" s="623"/>
      <c r="K73" s="623"/>
      <c r="L73" s="623"/>
      <c r="M73" s="623"/>
      <c r="N73" s="623"/>
      <c r="O73" s="623"/>
      <c r="P73" s="624"/>
      <c r="Q73" s="88"/>
      <c r="R73" s="88">
        <f>SUM(C73:P73)</f>
        <v>0</v>
      </c>
      <c r="S73" s="88">
        <f>R73*'NEO GRP '!I12</f>
        <v>0</v>
      </c>
      <c r="T73" s="72">
        <f>R73*'NEO GRP '!AY12</f>
        <v>0</v>
      </c>
    </row>
    <row r="74" spans="1:20" ht="23.25" customHeight="1">
      <c r="A74" s="73" t="s">
        <v>359</v>
      </c>
      <c r="B74" s="73" t="s">
        <v>264</v>
      </c>
      <c r="C74" s="72" t="str">
        <f>IF('NEO GRP '!Z14=0,"",'NEO GRP '!Z14)</f>
        <v/>
      </c>
      <c r="D74" s="721"/>
      <c r="E74" s="722"/>
      <c r="F74" s="722"/>
      <c r="G74" s="722"/>
      <c r="H74" s="722"/>
      <c r="I74" s="722"/>
      <c r="J74" s="722"/>
      <c r="K74" s="722"/>
      <c r="L74" s="722"/>
      <c r="M74" s="722"/>
      <c r="N74" s="722"/>
      <c r="O74" s="722"/>
      <c r="P74" s="723"/>
      <c r="Q74" s="88"/>
      <c r="R74" s="88">
        <f t="shared" si="1"/>
        <v>0</v>
      </c>
      <c r="S74" s="88">
        <f>R74*'NEO GRP '!I14</f>
        <v>0</v>
      </c>
      <c r="T74" s="72">
        <f>R74*'NEO GRP '!AY14</f>
        <v>0</v>
      </c>
    </row>
    <row r="75" spans="1:20" ht="23.25" customHeight="1">
      <c r="A75" s="73" t="s">
        <v>360</v>
      </c>
      <c r="B75" s="73" t="s">
        <v>264</v>
      </c>
      <c r="C75" s="72" t="str">
        <f>IF('NEO GRP '!Z15=0,"",'NEO GRP '!Z15)</f>
        <v/>
      </c>
      <c r="D75" s="721"/>
      <c r="E75" s="722"/>
      <c r="F75" s="722"/>
      <c r="G75" s="722"/>
      <c r="H75" s="722"/>
      <c r="I75" s="722"/>
      <c r="J75" s="722"/>
      <c r="K75" s="722"/>
      <c r="L75" s="722"/>
      <c r="M75" s="722"/>
      <c r="N75" s="722"/>
      <c r="O75" s="722"/>
      <c r="P75" s="723"/>
      <c r="Q75" s="88"/>
      <c r="R75" s="88">
        <f t="shared" si="1"/>
        <v>0</v>
      </c>
      <c r="S75" s="88">
        <f>R75*'NEO GRP '!I15</f>
        <v>0</v>
      </c>
      <c r="T75" s="72">
        <f>R75*'NEO GRP '!AY15</f>
        <v>0</v>
      </c>
    </row>
    <row r="76" spans="1:20" ht="23.25" customHeight="1">
      <c r="A76" s="73" t="s">
        <v>361</v>
      </c>
      <c r="B76" s="73" t="s">
        <v>264</v>
      </c>
      <c r="C76" s="72" t="str">
        <f>IF('NEO GRP '!Z17=0,"",'NEO GRP '!Z17)</f>
        <v/>
      </c>
      <c r="D76" s="721"/>
      <c r="E76" s="722"/>
      <c r="F76" s="722"/>
      <c r="G76" s="722"/>
      <c r="H76" s="722"/>
      <c r="I76" s="722"/>
      <c r="J76" s="722"/>
      <c r="K76" s="722"/>
      <c r="L76" s="722"/>
      <c r="M76" s="722"/>
      <c r="N76" s="722"/>
      <c r="O76" s="722"/>
      <c r="P76" s="723"/>
      <c r="Q76" s="88"/>
      <c r="R76" s="88">
        <f t="shared" si="1"/>
        <v>0</v>
      </c>
      <c r="S76" s="88">
        <f>R76*'NEO GRP '!I17</f>
        <v>0</v>
      </c>
      <c r="T76" s="72">
        <f>R76*'NEO GRP '!AY17</f>
        <v>0</v>
      </c>
    </row>
    <row r="77" spans="1:20" ht="23.25" customHeight="1">
      <c r="A77" s="73" t="s">
        <v>362</v>
      </c>
      <c r="B77" s="73" t="s">
        <v>264</v>
      </c>
      <c r="C77" s="72" t="str">
        <f>IF('NEO GRP '!Z18=0,"",'NEO GRP '!Z18)</f>
        <v/>
      </c>
      <c r="D77" s="721"/>
      <c r="E77" s="722"/>
      <c r="F77" s="722"/>
      <c r="G77" s="722"/>
      <c r="H77" s="722"/>
      <c r="I77" s="722"/>
      <c r="J77" s="722"/>
      <c r="K77" s="722"/>
      <c r="L77" s="722"/>
      <c r="M77" s="722"/>
      <c r="N77" s="722"/>
      <c r="O77" s="722"/>
      <c r="P77" s="723"/>
      <c r="Q77" s="88"/>
      <c r="R77" s="88">
        <f t="shared" si="1"/>
        <v>0</v>
      </c>
      <c r="S77" s="88">
        <f>R77*'NEO GRP '!I18</f>
        <v>0</v>
      </c>
      <c r="T77" s="72">
        <f>R77*'NEO GRP '!AY18</f>
        <v>0</v>
      </c>
    </row>
    <row r="78" spans="1:20" ht="23.25" customHeight="1">
      <c r="A78" s="73" t="s">
        <v>363</v>
      </c>
      <c r="B78" s="73" t="s">
        <v>264</v>
      </c>
      <c r="C78" s="72" t="str">
        <f>IF('NEO GRP '!Z20=0,"",'NEO GRP '!Z20)</f>
        <v/>
      </c>
      <c r="D78" s="721"/>
      <c r="E78" s="722"/>
      <c r="F78" s="722"/>
      <c r="G78" s="722"/>
      <c r="H78" s="722"/>
      <c r="I78" s="722"/>
      <c r="J78" s="722"/>
      <c r="K78" s="722"/>
      <c r="L78" s="722"/>
      <c r="M78" s="722"/>
      <c r="N78" s="722"/>
      <c r="O78" s="722"/>
      <c r="P78" s="723"/>
      <c r="Q78" s="88"/>
      <c r="R78" s="88">
        <f t="shared" si="1"/>
        <v>0</v>
      </c>
      <c r="S78" s="88">
        <f>R78*'NEO GRP '!I20</f>
        <v>0</v>
      </c>
      <c r="T78" s="72">
        <f>R78*'NEO GRP '!AY20</f>
        <v>0</v>
      </c>
    </row>
    <row r="79" spans="1:20" ht="23.25" customHeight="1">
      <c r="A79" s="73" t="s">
        <v>364</v>
      </c>
      <c r="B79" s="73" t="s">
        <v>264</v>
      </c>
      <c r="C79" s="72" t="str">
        <f>IF('NEO GRP '!Z21=0,"",'NEO GRP '!Z21)</f>
        <v/>
      </c>
      <c r="D79" s="721"/>
      <c r="E79" s="722"/>
      <c r="F79" s="722"/>
      <c r="G79" s="722"/>
      <c r="H79" s="722"/>
      <c r="I79" s="722"/>
      <c r="J79" s="722"/>
      <c r="K79" s="722"/>
      <c r="L79" s="722"/>
      <c r="M79" s="722"/>
      <c r="N79" s="722"/>
      <c r="O79" s="722"/>
      <c r="P79" s="723"/>
      <c r="Q79" s="88"/>
      <c r="R79" s="88">
        <f t="shared" si="1"/>
        <v>0</v>
      </c>
      <c r="S79" s="88">
        <f>R79*'NEO GRP '!I21</f>
        <v>0</v>
      </c>
      <c r="T79" s="72">
        <f>R79*'NEO GRP '!AY21</f>
        <v>0</v>
      </c>
    </row>
    <row r="80" spans="1:20" ht="23.25" customHeight="1">
      <c r="A80" s="73" t="s">
        <v>365</v>
      </c>
      <c r="B80" s="73" t="s">
        <v>264</v>
      </c>
      <c r="C80" s="72" t="str">
        <f>IF('NEO GRP '!Z23=0,"",'NEO GRP '!Z23)</f>
        <v/>
      </c>
      <c r="D80" s="721"/>
      <c r="E80" s="722"/>
      <c r="F80" s="722"/>
      <c r="G80" s="722"/>
      <c r="H80" s="722"/>
      <c r="I80" s="722"/>
      <c r="J80" s="722"/>
      <c r="K80" s="722"/>
      <c r="L80" s="722"/>
      <c r="M80" s="722"/>
      <c r="N80" s="722"/>
      <c r="O80" s="722"/>
      <c r="P80" s="723"/>
      <c r="Q80" s="88"/>
      <c r="R80" s="88">
        <f t="shared" si="1"/>
        <v>0</v>
      </c>
      <c r="S80" s="88">
        <f>R80*'NEO GRP '!I23</f>
        <v>0</v>
      </c>
      <c r="T80" s="72">
        <f>R80*'NEO GRP '!AY23</f>
        <v>0</v>
      </c>
    </row>
    <row r="81" spans="1:20" ht="23.25" customHeight="1">
      <c r="A81" s="73" t="s">
        <v>366</v>
      </c>
      <c r="B81" s="73" t="s">
        <v>264</v>
      </c>
      <c r="C81" s="72" t="str">
        <f>IF('NEO GRP '!Z24=0,"",'NEO GRP '!Z24)</f>
        <v/>
      </c>
      <c r="D81" s="721"/>
      <c r="E81" s="722"/>
      <c r="F81" s="722"/>
      <c r="G81" s="722"/>
      <c r="H81" s="722"/>
      <c r="I81" s="722"/>
      <c r="J81" s="722"/>
      <c r="K81" s="722"/>
      <c r="L81" s="722"/>
      <c r="M81" s="722"/>
      <c r="N81" s="722"/>
      <c r="O81" s="722"/>
      <c r="P81" s="723"/>
      <c r="Q81" s="88"/>
      <c r="R81" s="88">
        <f t="shared" si="1"/>
        <v>0</v>
      </c>
      <c r="S81" s="88">
        <f>R81*'NEO GRP '!I24</f>
        <v>0</v>
      </c>
      <c r="T81" s="72">
        <f>R81*'NEO GRP '!AY24</f>
        <v>0</v>
      </c>
    </row>
    <row r="82" spans="1:20" ht="23.25" customHeight="1">
      <c r="A82" s="73" t="s">
        <v>367</v>
      </c>
      <c r="B82" s="73" t="s">
        <v>264</v>
      </c>
      <c r="C82" s="72" t="str">
        <f>IF('NEO GRP '!Z26=0,"",'NEO GRP '!Z26)</f>
        <v/>
      </c>
      <c r="D82" s="721"/>
      <c r="E82" s="722"/>
      <c r="F82" s="722"/>
      <c r="G82" s="722"/>
      <c r="H82" s="722"/>
      <c r="I82" s="722"/>
      <c r="J82" s="722"/>
      <c r="K82" s="722"/>
      <c r="L82" s="722"/>
      <c r="M82" s="722"/>
      <c r="N82" s="722"/>
      <c r="O82" s="722"/>
      <c r="P82" s="723"/>
      <c r="Q82" s="88"/>
      <c r="R82" s="88">
        <f t="shared" si="1"/>
        <v>0</v>
      </c>
      <c r="S82" s="88">
        <f>R82*'NEO GRP '!I26</f>
        <v>0</v>
      </c>
      <c r="T82" s="72">
        <f>R82*'NEO GRP '!AY26</f>
        <v>0</v>
      </c>
    </row>
    <row r="83" spans="1:20" ht="23.25" customHeight="1">
      <c r="A83" s="73" t="s">
        <v>368</v>
      </c>
      <c r="B83" s="73" t="s">
        <v>264</v>
      </c>
      <c r="C83" s="72" t="str">
        <f>IF('NEO GRP '!Z27=0,"",'NEO GRP '!Z27)</f>
        <v/>
      </c>
      <c r="D83" s="721"/>
      <c r="E83" s="722"/>
      <c r="F83" s="722"/>
      <c r="G83" s="722"/>
      <c r="H83" s="722"/>
      <c r="I83" s="722"/>
      <c r="J83" s="722"/>
      <c r="K83" s="722"/>
      <c r="L83" s="722"/>
      <c r="M83" s="722"/>
      <c r="N83" s="722"/>
      <c r="O83" s="722"/>
      <c r="P83" s="723"/>
      <c r="Q83" s="88"/>
      <c r="R83" s="88">
        <f t="shared" si="1"/>
        <v>0</v>
      </c>
      <c r="S83" s="88">
        <f>R83*'NEO GRP '!I27</f>
        <v>0</v>
      </c>
      <c r="T83" s="72">
        <f>R83*'NEO GRP '!AY27</f>
        <v>0</v>
      </c>
    </row>
  </sheetData>
  <sheetProtection selectLockedCells="1" selectUnlockedCells="1"/>
  <autoFilter ref="R6:R52" xr:uid="{00000000-0009-0000-0000-000004000000}"/>
  <mergeCells count="32">
    <mergeCell ref="D77:P77"/>
    <mergeCell ref="D78:P78"/>
    <mergeCell ref="D82:P82"/>
    <mergeCell ref="D83:P83"/>
    <mergeCell ref="D79:P79"/>
    <mergeCell ref="D80:P80"/>
    <mergeCell ref="D81:P81"/>
    <mergeCell ref="D74:P74"/>
    <mergeCell ref="D75:P75"/>
    <mergeCell ref="D76:P76"/>
    <mergeCell ref="D70:P70"/>
    <mergeCell ref="D71:P71"/>
    <mergeCell ref="D72:P72"/>
    <mergeCell ref="D60:P60"/>
    <mergeCell ref="D61:P61"/>
    <mergeCell ref="D62:P62"/>
    <mergeCell ref="D63:P63"/>
    <mergeCell ref="D64:P64"/>
    <mergeCell ref="D65:P65"/>
    <mergeCell ref="D66:P66"/>
    <mergeCell ref="D67:P67"/>
    <mergeCell ref="D68:P68"/>
    <mergeCell ref="D69:P69"/>
    <mergeCell ref="A1:D2"/>
    <mergeCell ref="A4:L4"/>
    <mergeCell ref="M4:R4"/>
    <mergeCell ref="A3:B3"/>
    <mergeCell ref="H1:J1"/>
    <mergeCell ref="H2:J2"/>
    <mergeCell ref="L2:M2"/>
    <mergeCell ref="L1:M1"/>
    <mergeCell ref="M3:P3"/>
  </mergeCells>
  <conditionalFormatting sqref="A6:P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{D96DD46F-4161-4970-8DFC-06230A3CA15C}</x14:id>
        </ext>
      </extLst>
    </cfRule>
  </conditionalFormatting>
  <pageMargins left="0.25" right="0.25" top="0.75" bottom="0.75" header="0.3" footer="0.3"/>
  <pageSetup paperSize="9" orientation="portrait" horizontalDpi="4294967292" verticalDpi="4294967292" r:id="rId1"/>
  <headerFooter>
    <oddFooter>&amp;C&amp;P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96DD46F-4161-4970-8DFC-06230A3CA15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A6:P6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4"/>
  <dimension ref="A1:R60"/>
  <sheetViews>
    <sheetView showGridLines="0" zoomScaleNormal="100" workbookViewId="0">
      <pane ySplit="3" topLeftCell="A22" activePane="bottomLeft" state="frozen"/>
      <selection pane="bottomLeft" activeCell="M27" sqref="M27"/>
    </sheetView>
  </sheetViews>
  <sheetFormatPr defaultColWidth="12.296875" defaultRowHeight="15.6"/>
  <cols>
    <col min="1" max="1" width="8.796875" style="76" customWidth="1"/>
    <col min="2" max="2" width="5.8984375" style="76" customWidth="1"/>
    <col min="3" max="4" width="4.8984375" style="76" customWidth="1"/>
    <col min="5" max="16" width="4.8984375" style="75" customWidth="1"/>
    <col min="17" max="17" width="6.796875" style="75" customWidth="1"/>
    <col min="18" max="18" width="6.5" style="75" customWidth="1"/>
    <col min="19" max="19" width="10.5" style="76" customWidth="1"/>
    <col min="20" max="20" width="4.796875" style="76" customWidth="1"/>
    <col min="21" max="16384" width="12.296875" style="76"/>
  </cols>
  <sheetData>
    <row r="1" spans="1:18" ht="29.25" customHeight="1">
      <c r="A1" s="708">
        <f>'GRP PRODUCTION LIST NEO '!A4</f>
        <v>0</v>
      </c>
      <c r="B1" s="708"/>
      <c r="C1" s="708"/>
      <c r="D1" s="708"/>
      <c r="E1" s="708"/>
      <c r="F1" s="708"/>
      <c r="G1" s="708"/>
      <c r="H1" s="708"/>
      <c r="I1" s="708"/>
      <c r="J1" s="708"/>
      <c r="K1" s="89"/>
      <c r="M1" s="709">
        <f>'GRP PRODUCTION LIST NEO '!M4</f>
        <v>0</v>
      </c>
      <c r="N1" s="709"/>
      <c r="O1" s="83"/>
      <c r="P1" s="83"/>
    </row>
    <row r="2" spans="1:18" s="49" customFormat="1" ht="24" customHeight="1">
      <c r="Q2" s="444">
        <f>SUM(Q4:Q55)</f>
        <v>0</v>
      </c>
    </row>
    <row r="3" spans="1:18" ht="66.599999999999994">
      <c r="A3" s="77" t="s">
        <v>16</v>
      </c>
      <c r="B3" s="288" t="s">
        <v>273</v>
      </c>
      <c r="C3" s="84" t="s">
        <v>1</v>
      </c>
      <c r="D3" s="84" t="s">
        <v>2</v>
      </c>
      <c r="E3" s="84" t="s">
        <v>10</v>
      </c>
      <c r="F3" s="84" t="s">
        <v>30</v>
      </c>
      <c r="G3" s="84" t="s">
        <v>3</v>
      </c>
      <c r="H3" s="84" t="s">
        <v>381</v>
      </c>
      <c r="I3" s="84" t="s">
        <v>373</v>
      </c>
      <c r="J3" s="84" t="s">
        <v>380</v>
      </c>
      <c r="K3" s="84" t="s">
        <v>117</v>
      </c>
      <c r="L3" s="84" t="s">
        <v>13</v>
      </c>
      <c r="M3" s="84" t="s">
        <v>14</v>
      </c>
      <c r="N3" s="84" t="s">
        <v>17</v>
      </c>
      <c r="O3" s="84" t="s">
        <v>104</v>
      </c>
      <c r="P3" s="84" t="s">
        <v>105</v>
      </c>
      <c r="Q3" s="78" t="s">
        <v>19</v>
      </c>
      <c r="R3" s="76"/>
    </row>
    <row r="4" spans="1:18" ht="23.25" customHeight="1">
      <c r="A4" s="79" t="str">
        <f>'NEO GRP '!D29</f>
        <v>NEO-1</v>
      </c>
      <c r="B4" s="495"/>
      <c r="C4" s="496" t="str">
        <f>IF('NEO GRP '!L29=0,"",'NEO GRP '!L29)</f>
        <v/>
      </c>
      <c r="D4" s="496" t="str">
        <f>IF('NEO GRP '!M29=0,"",'NEO GRP '!M29)</f>
        <v/>
      </c>
      <c r="E4" s="496" t="str">
        <f>IF('NEO GRP '!N29=0,"",'NEO GRP '!N29)</f>
        <v/>
      </c>
      <c r="F4" s="496" t="str">
        <f>IF('NEO GRP '!O29=0,"",'NEO GRP '!O29)</f>
        <v/>
      </c>
      <c r="G4" s="496" t="str">
        <f>IF('NEO GRP '!P29=0,"",'NEO GRP '!P29)</f>
        <v/>
      </c>
      <c r="H4" s="496" t="str">
        <f>IF('NEO GRP '!Q29=0,"",'NEO GRP '!Q29)</f>
        <v/>
      </c>
      <c r="I4" s="496" t="str">
        <f>IF('NEO GRP '!R29=0,"",'NEO GRP '!R29)</f>
        <v/>
      </c>
      <c r="J4" s="496" t="str">
        <f>IF('NEO GRP '!S29=0,"",'NEO GRP '!S29)</f>
        <v/>
      </c>
      <c r="K4" s="496" t="str">
        <f>IF('NEO GRP '!T29=0,"",'NEO GRP '!T29)</f>
        <v/>
      </c>
      <c r="L4" s="496" t="str">
        <f>IF('NEO GRP '!U29=0,"",'NEO GRP '!U29)</f>
        <v/>
      </c>
      <c r="M4" s="496" t="str">
        <f>IF('NEO GRP '!V29=0,"",'NEO GRP '!V29)</f>
        <v/>
      </c>
      <c r="N4" s="496" t="str">
        <f>IF('NEO GRP '!W29=0,"",'NEO GRP '!W29)</f>
        <v/>
      </c>
      <c r="O4" s="496" t="str">
        <f>IF('NEO GRP '!X29=0,"",'NEO GRP '!X29)</f>
        <v/>
      </c>
      <c r="P4" s="496" t="str">
        <f>IF('NEO GRP '!Y29=0,"",'NEO GRP '!Y29)</f>
        <v/>
      </c>
      <c r="Q4" s="496">
        <f>SUM(B4:P4)</f>
        <v>0</v>
      </c>
      <c r="R4" s="76"/>
    </row>
    <row r="5" spans="1:18" ht="23.25" customHeight="1">
      <c r="A5" s="79" t="str">
        <f>'NEO GRP '!D30</f>
        <v>NEO-1-DT</v>
      </c>
      <c r="B5" s="495" t="str">
        <f>IF('GRP PRODUCTION LIST NEO '!C61=0,"",'GRP PRODUCTION LIST NEO '!C61)</f>
        <v/>
      </c>
      <c r="C5" s="496" t="str">
        <f>IF('NEO GRP '!L30=0,"",'NEO GRP '!L30)</f>
        <v/>
      </c>
      <c r="D5" s="496" t="str">
        <f>IF('NEO GRP '!M30=0,"",'NEO GRP '!M30)</f>
        <v/>
      </c>
      <c r="E5" s="496" t="str">
        <f>IF('NEO GRP '!N30=0,"",'NEO GRP '!N30)</f>
        <v/>
      </c>
      <c r="F5" s="496" t="str">
        <f>IF('NEO GRP '!O30=0,"",'NEO GRP '!O30)</f>
        <v/>
      </c>
      <c r="G5" s="496" t="str">
        <f>IF('NEO GRP '!P30=0,"",'NEO GRP '!P30)</f>
        <v/>
      </c>
      <c r="H5" s="496" t="str">
        <f>IF('NEO GRP '!Q30=0,"",'NEO GRP '!Q30)</f>
        <v/>
      </c>
      <c r="I5" s="496" t="str">
        <f>IF('NEO GRP '!R30=0,"",'NEO GRP '!R30)</f>
        <v/>
      </c>
      <c r="J5" s="496" t="str">
        <f>IF('NEO GRP '!S30=0,"",'NEO GRP '!S30)</f>
        <v/>
      </c>
      <c r="K5" s="496" t="str">
        <f>IF('NEO GRP '!T30=0,"",'NEO GRP '!T30)</f>
        <v/>
      </c>
      <c r="L5" s="496" t="str">
        <f>IF('NEO GRP '!U30=0,"",'NEO GRP '!U30)</f>
        <v/>
      </c>
      <c r="M5" s="496" t="str">
        <f>IF('NEO GRP '!V30=0,"",'NEO GRP '!V30)</f>
        <v/>
      </c>
      <c r="N5" s="496" t="str">
        <f>IF('NEO GRP '!W30=0,"",'NEO GRP '!W30)</f>
        <v/>
      </c>
      <c r="O5" s="496" t="str">
        <f>IF('NEO GRP '!X30=0,"",'NEO GRP '!X30)</f>
        <v/>
      </c>
      <c r="P5" s="496" t="str">
        <f>IF('NEO GRP '!Y30=0,"",'NEO GRP '!Y30)</f>
        <v/>
      </c>
      <c r="Q5" s="496">
        <f t="shared" ref="Q5:Q55" si="0">SUM(B5:P5)</f>
        <v>0</v>
      </c>
      <c r="R5" s="76"/>
    </row>
    <row r="6" spans="1:18" ht="23.25" customHeight="1">
      <c r="A6" s="79" t="str">
        <f>'NEO GRP '!D31</f>
        <v>NEO-2</v>
      </c>
      <c r="B6" s="495"/>
      <c r="C6" s="496" t="str">
        <f>IF('NEO GRP '!L31=0,"",'NEO GRP '!L31)</f>
        <v/>
      </c>
      <c r="D6" s="496" t="str">
        <f>IF('NEO GRP '!M31=0,"",'NEO GRP '!M31)</f>
        <v/>
      </c>
      <c r="E6" s="496" t="str">
        <f>IF('NEO GRP '!N31=0,"",'NEO GRP '!N31)</f>
        <v/>
      </c>
      <c r="F6" s="496" t="str">
        <f>IF('NEO GRP '!O31=0,"",'NEO GRP '!O31)</f>
        <v/>
      </c>
      <c r="G6" s="496" t="str">
        <f>IF('NEO GRP '!P31=0,"",'NEO GRP '!P31)</f>
        <v/>
      </c>
      <c r="H6" s="496" t="str">
        <f>IF('NEO GRP '!Q31=0,"",'NEO GRP '!Q31)</f>
        <v/>
      </c>
      <c r="I6" s="496" t="str">
        <f>IF('NEO GRP '!R31=0,"",'NEO GRP '!R31)</f>
        <v/>
      </c>
      <c r="J6" s="496" t="str">
        <f>IF('NEO GRP '!S31=0,"",'NEO GRP '!S31)</f>
        <v/>
      </c>
      <c r="K6" s="496" t="str">
        <f>IF('NEO GRP '!T31=0,"",'NEO GRP '!T31)</f>
        <v/>
      </c>
      <c r="L6" s="496" t="str">
        <f>IF('NEO GRP '!U31=0,"",'NEO GRP '!U31)</f>
        <v/>
      </c>
      <c r="M6" s="496" t="str">
        <f>IF('NEO GRP '!V31=0,"",'NEO GRP '!V31)</f>
        <v/>
      </c>
      <c r="N6" s="496" t="str">
        <f>IF('NEO GRP '!W31=0,"",'NEO GRP '!W31)</f>
        <v/>
      </c>
      <c r="O6" s="496" t="str">
        <f>IF('NEO GRP '!X31=0,"",'NEO GRP '!X31)</f>
        <v/>
      </c>
      <c r="P6" s="496" t="str">
        <f>IF('NEO GRP '!Y31=0,"",'NEO GRP '!Y31)</f>
        <v/>
      </c>
      <c r="Q6" s="496">
        <f t="shared" si="0"/>
        <v>0</v>
      </c>
      <c r="R6" s="76"/>
    </row>
    <row r="7" spans="1:18" ht="23.25" customHeight="1">
      <c r="A7" s="79" t="str">
        <f>'NEO GRP '!D32</f>
        <v>NEO-2-DT</v>
      </c>
      <c r="B7" s="495" t="str">
        <f>IF('GRP PRODUCTION LIST NEO '!C62=0,"",'GRP PRODUCTION LIST NEO '!C62)</f>
        <v/>
      </c>
      <c r="C7" s="496" t="str">
        <f>IF('NEO GRP '!L32=0,"",'NEO GRP '!L32)</f>
        <v/>
      </c>
      <c r="D7" s="496" t="str">
        <f>IF('NEO GRP '!M32=0,"",'NEO GRP '!M32)</f>
        <v/>
      </c>
      <c r="E7" s="496" t="str">
        <f>IF('NEO GRP '!N32=0,"",'NEO GRP '!N32)</f>
        <v/>
      </c>
      <c r="F7" s="496" t="str">
        <f>IF('NEO GRP '!O32=0,"",'NEO GRP '!O32)</f>
        <v/>
      </c>
      <c r="G7" s="496" t="str">
        <f>IF('NEO GRP '!P32=0,"",'NEO GRP '!P32)</f>
        <v/>
      </c>
      <c r="H7" s="496" t="str">
        <f>IF('NEO GRP '!Q32=0,"",'NEO GRP '!Q32)</f>
        <v/>
      </c>
      <c r="I7" s="496" t="str">
        <f>IF('NEO GRP '!R32=0,"",'NEO GRP '!R32)</f>
        <v/>
      </c>
      <c r="J7" s="496" t="str">
        <f>IF('NEO GRP '!S32=0,"",'NEO GRP '!S32)</f>
        <v/>
      </c>
      <c r="K7" s="496" t="str">
        <f>IF('NEO GRP '!T32=0,"",'NEO GRP '!T32)</f>
        <v/>
      </c>
      <c r="L7" s="496" t="str">
        <f>IF('NEO GRP '!U32=0,"",'NEO GRP '!U32)</f>
        <v/>
      </c>
      <c r="M7" s="496" t="str">
        <f>IF('NEO GRP '!V32=0,"",'NEO GRP '!V32)</f>
        <v/>
      </c>
      <c r="N7" s="496" t="str">
        <f>IF('NEO GRP '!W32=0,"",'NEO GRP '!W32)</f>
        <v/>
      </c>
      <c r="O7" s="496" t="str">
        <f>IF('NEO GRP '!X32=0,"",'NEO GRP '!X32)</f>
        <v/>
      </c>
      <c r="P7" s="496" t="str">
        <f>IF('NEO GRP '!Y32=0,"",'NEO GRP '!Y32)</f>
        <v/>
      </c>
      <c r="Q7" s="496">
        <f t="shared" si="0"/>
        <v>0</v>
      </c>
      <c r="R7" s="76"/>
    </row>
    <row r="8" spans="1:18" ht="23.25" customHeight="1">
      <c r="A8" s="79" t="str">
        <f>'NEO GRP '!D33</f>
        <v>NEO-3</v>
      </c>
      <c r="B8" s="495"/>
      <c r="C8" s="496" t="str">
        <f>IF('NEO GRP '!L33=0,"",'NEO GRP '!L33)</f>
        <v/>
      </c>
      <c r="D8" s="496" t="str">
        <f>IF('NEO GRP '!M33=0,"",'NEO GRP '!M33)</f>
        <v/>
      </c>
      <c r="E8" s="496" t="str">
        <f>IF('NEO GRP '!N33=0,"",'NEO GRP '!N33)</f>
        <v/>
      </c>
      <c r="F8" s="496" t="str">
        <f>IF('NEO GRP '!O33=0,"",'NEO GRP '!O33)</f>
        <v/>
      </c>
      <c r="G8" s="496" t="str">
        <f>IF('NEO GRP '!P33=0,"",'NEO GRP '!P33)</f>
        <v/>
      </c>
      <c r="H8" s="496" t="str">
        <f>IF('NEO GRP '!Q33=0,"",'NEO GRP '!Q33)</f>
        <v/>
      </c>
      <c r="I8" s="496" t="str">
        <f>IF('NEO GRP '!R33=0,"",'NEO GRP '!R33)</f>
        <v/>
      </c>
      <c r="J8" s="496" t="str">
        <f>IF('NEO GRP '!S33=0,"",'NEO GRP '!S33)</f>
        <v/>
      </c>
      <c r="K8" s="496" t="str">
        <f>IF('NEO GRP '!T33=0,"",'NEO GRP '!T33)</f>
        <v/>
      </c>
      <c r="L8" s="496" t="str">
        <f>IF('NEO GRP '!U33=0,"",'NEO GRP '!U33)</f>
        <v/>
      </c>
      <c r="M8" s="496" t="str">
        <f>IF('NEO GRP '!V33=0,"",'NEO GRP '!V33)</f>
        <v/>
      </c>
      <c r="N8" s="496" t="str">
        <f>IF('NEO GRP '!W33=0,"",'NEO GRP '!W33)</f>
        <v/>
      </c>
      <c r="O8" s="496" t="str">
        <f>IF('NEO GRP '!X33=0,"",'NEO GRP '!X33)</f>
        <v/>
      </c>
      <c r="P8" s="496" t="str">
        <f>IF('NEO GRP '!Y33=0,"",'NEO GRP '!Y33)</f>
        <v/>
      </c>
      <c r="Q8" s="496">
        <f t="shared" si="0"/>
        <v>0</v>
      </c>
      <c r="R8" s="76"/>
    </row>
    <row r="9" spans="1:18" ht="23.25" customHeight="1">
      <c r="A9" s="79" t="str">
        <f>'NEO GRP '!D34</f>
        <v>NEO-3-DT</v>
      </c>
      <c r="B9" s="495" t="str">
        <f>IF('GRP PRODUCTION LIST NEO '!C63=0,"",'GRP PRODUCTION LIST NEO '!C63)</f>
        <v/>
      </c>
      <c r="C9" s="496" t="str">
        <f>IF('NEO GRP '!L34=0,"",'NEO GRP '!L34)</f>
        <v/>
      </c>
      <c r="D9" s="496" t="str">
        <f>IF('NEO GRP '!M34=0,"",'NEO GRP '!M34)</f>
        <v/>
      </c>
      <c r="E9" s="496" t="str">
        <f>IF('NEO GRP '!N34=0,"",'NEO GRP '!N34)</f>
        <v/>
      </c>
      <c r="F9" s="496" t="str">
        <f>IF('NEO GRP '!O34=0,"",'NEO GRP '!O34)</f>
        <v/>
      </c>
      <c r="G9" s="496" t="str">
        <f>IF('NEO GRP '!P34=0,"",'NEO GRP '!P34)</f>
        <v/>
      </c>
      <c r="H9" s="496" t="str">
        <f>IF('NEO GRP '!Q34=0,"",'NEO GRP '!Q34)</f>
        <v/>
      </c>
      <c r="I9" s="496" t="str">
        <f>IF('NEO GRP '!R34=0,"",'NEO GRP '!R34)</f>
        <v/>
      </c>
      <c r="J9" s="496" t="str">
        <f>IF('NEO GRP '!S34=0,"",'NEO GRP '!S34)</f>
        <v/>
      </c>
      <c r="K9" s="496" t="str">
        <f>IF('NEO GRP '!T34=0,"",'NEO GRP '!T34)</f>
        <v/>
      </c>
      <c r="L9" s="496" t="str">
        <f>IF('NEO GRP '!U34=0,"",'NEO GRP '!U34)</f>
        <v/>
      </c>
      <c r="M9" s="496" t="str">
        <f>IF('NEO GRP '!V34=0,"",'NEO GRP '!V34)</f>
        <v/>
      </c>
      <c r="N9" s="496" t="str">
        <f>IF('NEO GRP '!W34=0,"",'NEO GRP '!W34)</f>
        <v/>
      </c>
      <c r="O9" s="496" t="str">
        <f>IF('NEO GRP '!X34=0,"",'NEO GRP '!X34)</f>
        <v/>
      </c>
      <c r="P9" s="496" t="str">
        <f>IF('NEO GRP '!Y34=0,"",'NEO GRP '!Y34)</f>
        <v/>
      </c>
      <c r="Q9" s="496">
        <f t="shared" si="0"/>
        <v>0</v>
      </c>
      <c r="R9" s="76"/>
    </row>
    <row r="10" spans="1:18" ht="23.25" customHeight="1">
      <c r="A10" s="79" t="str">
        <f>'NEO GRP '!D35</f>
        <v>NEO-4</v>
      </c>
      <c r="B10" s="495"/>
      <c r="C10" s="496" t="str">
        <f>IF('NEO GRP '!L35=0,"",'NEO GRP '!L35)</f>
        <v/>
      </c>
      <c r="D10" s="496" t="str">
        <f>IF('NEO GRP '!M35=0,"",'NEO GRP '!M35)</f>
        <v/>
      </c>
      <c r="E10" s="496" t="str">
        <f>IF('NEO GRP '!N35=0,"",'NEO GRP '!N35)</f>
        <v/>
      </c>
      <c r="F10" s="496" t="str">
        <f>IF('NEO GRP '!O35=0,"",'NEO GRP '!O35)</f>
        <v/>
      </c>
      <c r="G10" s="496" t="str">
        <f>IF('NEO GRP '!P35=0,"",'NEO GRP '!P35)</f>
        <v/>
      </c>
      <c r="H10" s="496" t="str">
        <f>IF('NEO GRP '!Q35=0,"",'NEO GRP '!Q35)</f>
        <v/>
      </c>
      <c r="I10" s="496" t="str">
        <f>IF('NEO GRP '!R35=0,"",'NEO GRP '!R35)</f>
        <v/>
      </c>
      <c r="J10" s="496" t="str">
        <f>IF('NEO GRP '!S35=0,"",'NEO GRP '!S35)</f>
        <v/>
      </c>
      <c r="K10" s="496" t="str">
        <f>IF('NEO GRP '!T35=0,"",'NEO GRP '!T35)</f>
        <v/>
      </c>
      <c r="L10" s="496" t="str">
        <f>IF('NEO GRP '!U35=0,"",'NEO GRP '!U35)</f>
        <v/>
      </c>
      <c r="M10" s="496" t="str">
        <f>IF('NEO GRP '!V35=0,"",'NEO GRP '!V35)</f>
        <v/>
      </c>
      <c r="N10" s="496" t="str">
        <f>IF('NEO GRP '!W35=0,"",'NEO GRP '!W35)</f>
        <v/>
      </c>
      <c r="O10" s="496" t="str">
        <f>IF('NEO GRP '!X35=0,"",'NEO GRP '!X35)</f>
        <v/>
      </c>
      <c r="P10" s="496" t="str">
        <f>IF('NEO GRP '!Y35=0,"",'NEO GRP '!Y35)</f>
        <v/>
      </c>
      <c r="Q10" s="496">
        <f t="shared" si="0"/>
        <v>0</v>
      </c>
      <c r="R10" s="76"/>
    </row>
    <row r="11" spans="1:18" ht="23.25" customHeight="1">
      <c r="A11" s="79" t="str">
        <f>'NEO GRP '!D36</f>
        <v>NEO-4-DT</v>
      </c>
      <c r="B11" s="495" t="str">
        <f>IF('GRP PRODUCTION LIST NEO '!C64=0,"",'GRP PRODUCTION LIST NEO '!C64)</f>
        <v/>
      </c>
      <c r="C11" s="496" t="str">
        <f>IF('NEO GRP '!L36=0,"",'NEO GRP '!L36)</f>
        <v/>
      </c>
      <c r="D11" s="496" t="str">
        <f>IF('NEO GRP '!M36=0,"",'NEO GRP '!M36)</f>
        <v/>
      </c>
      <c r="E11" s="496" t="str">
        <f>IF('NEO GRP '!N36=0,"",'NEO GRP '!N36)</f>
        <v/>
      </c>
      <c r="F11" s="496" t="str">
        <f>IF('NEO GRP '!O36=0,"",'NEO GRP '!O36)</f>
        <v/>
      </c>
      <c r="G11" s="496" t="str">
        <f>IF('NEO GRP '!P36=0,"",'NEO GRP '!P36)</f>
        <v/>
      </c>
      <c r="H11" s="496" t="str">
        <f>IF('NEO GRP '!Q36=0,"",'NEO GRP '!Q36)</f>
        <v/>
      </c>
      <c r="I11" s="496" t="str">
        <f>IF('NEO GRP '!R36=0,"",'NEO GRP '!R36)</f>
        <v/>
      </c>
      <c r="J11" s="496" t="str">
        <f>IF('NEO GRP '!S36=0,"",'NEO GRP '!S36)</f>
        <v/>
      </c>
      <c r="K11" s="496" t="str">
        <f>IF('NEO GRP '!T36=0,"",'NEO GRP '!T36)</f>
        <v/>
      </c>
      <c r="L11" s="496" t="str">
        <f>IF('NEO GRP '!U36=0,"",'NEO GRP '!U36)</f>
        <v/>
      </c>
      <c r="M11" s="496" t="str">
        <f>IF('NEO GRP '!V36=0,"",'NEO GRP '!V36)</f>
        <v/>
      </c>
      <c r="N11" s="496" t="str">
        <f>IF('NEO GRP '!W36=0,"",'NEO GRP '!W36)</f>
        <v/>
      </c>
      <c r="O11" s="496" t="str">
        <f>IF('NEO GRP '!X36=0,"",'NEO GRP '!X36)</f>
        <v/>
      </c>
      <c r="P11" s="496" t="str">
        <f>IF('NEO GRP '!Y36=0,"",'NEO GRP '!Y36)</f>
        <v/>
      </c>
      <c r="Q11" s="496">
        <f t="shared" si="0"/>
        <v>0</v>
      </c>
      <c r="R11" s="76"/>
    </row>
    <row r="12" spans="1:18" ht="23.25" customHeight="1">
      <c r="A12" s="79" t="str">
        <f>'NEO GRP '!D37</f>
        <v>NEO-5</v>
      </c>
      <c r="B12" s="495"/>
      <c r="C12" s="496" t="str">
        <f>IF('NEO GRP '!L37=0,"",'NEO GRP '!L37)</f>
        <v/>
      </c>
      <c r="D12" s="496" t="str">
        <f>IF('NEO GRP '!M37=0,"",'NEO GRP '!M37)</f>
        <v/>
      </c>
      <c r="E12" s="496" t="str">
        <f>IF('NEO GRP '!N37=0,"",'NEO GRP '!N37)</f>
        <v/>
      </c>
      <c r="F12" s="496" t="str">
        <f>IF('NEO GRP '!O37=0,"",'NEO GRP '!O37)</f>
        <v/>
      </c>
      <c r="G12" s="496" t="str">
        <f>IF('NEO GRP '!P37=0,"",'NEO GRP '!P37)</f>
        <v/>
      </c>
      <c r="H12" s="496" t="str">
        <f>IF('NEO GRP '!Q37=0,"",'NEO GRP '!Q37)</f>
        <v/>
      </c>
      <c r="I12" s="496" t="str">
        <f>IF('NEO GRP '!R37=0,"",'NEO GRP '!R37)</f>
        <v/>
      </c>
      <c r="J12" s="496" t="str">
        <f>IF('NEO GRP '!S37=0,"",'NEO GRP '!S37)</f>
        <v/>
      </c>
      <c r="K12" s="496" t="str">
        <f>IF('NEO GRP '!T37=0,"",'NEO GRP '!T37)</f>
        <v/>
      </c>
      <c r="L12" s="496" t="str">
        <f>IF('NEO GRP '!U37=0,"",'NEO GRP '!U37)</f>
        <v/>
      </c>
      <c r="M12" s="496" t="str">
        <f>IF('NEO GRP '!V37=0,"",'NEO GRP '!V37)</f>
        <v/>
      </c>
      <c r="N12" s="496" t="str">
        <f>IF('NEO GRP '!W37=0,"",'NEO GRP '!W37)</f>
        <v/>
      </c>
      <c r="O12" s="496" t="str">
        <f>IF('NEO GRP '!X37=0,"",'NEO GRP '!X37)</f>
        <v/>
      </c>
      <c r="P12" s="496" t="str">
        <f>IF('NEO GRP '!Y37=0,"",'NEO GRP '!Y37)</f>
        <v/>
      </c>
      <c r="Q12" s="496">
        <f t="shared" si="0"/>
        <v>0</v>
      </c>
      <c r="R12" s="76"/>
    </row>
    <row r="13" spans="1:18" ht="23.25" customHeight="1">
      <c r="A13" s="79" t="str">
        <f>'NEO GRP '!D38</f>
        <v>NEO-5-DT</v>
      </c>
      <c r="B13" s="495" t="str">
        <f>IF('GRP PRODUCTION LIST NEO '!C65=0,"",'GRP PRODUCTION LIST NEO '!C65)</f>
        <v/>
      </c>
      <c r="C13" s="496" t="str">
        <f>IF('NEO GRP '!L38=0,"",'NEO GRP '!L38)</f>
        <v/>
      </c>
      <c r="D13" s="496" t="str">
        <f>IF('NEO GRP '!M38=0,"",'NEO GRP '!M38)</f>
        <v/>
      </c>
      <c r="E13" s="496" t="str">
        <f>IF('NEO GRP '!N38=0,"",'NEO GRP '!N38)</f>
        <v/>
      </c>
      <c r="F13" s="496" t="str">
        <f>IF('NEO GRP '!O38=0,"",'NEO GRP '!O38)</f>
        <v/>
      </c>
      <c r="G13" s="496" t="str">
        <f>IF('NEO GRP '!P38=0,"",'NEO GRP '!P38)</f>
        <v/>
      </c>
      <c r="H13" s="496" t="str">
        <f>IF('NEO GRP '!Q38=0,"",'NEO GRP '!Q38)</f>
        <v/>
      </c>
      <c r="I13" s="496" t="str">
        <f>IF('NEO GRP '!R38=0,"",'NEO GRP '!R38)</f>
        <v/>
      </c>
      <c r="J13" s="496" t="str">
        <f>IF('NEO GRP '!S38=0,"",'NEO GRP '!S38)</f>
        <v/>
      </c>
      <c r="K13" s="496" t="str">
        <f>IF('NEO GRP '!T38=0,"",'NEO GRP '!T38)</f>
        <v/>
      </c>
      <c r="L13" s="496" t="str">
        <f>IF('NEO GRP '!U38=0,"",'NEO GRP '!U38)</f>
        <v/>
      </c>
      <c r="M13" s="496" t="str">
        <f>IF('NEO GRP '!V38=0,"",'NEO GRP '!V38)</f>
        <v/>
      </c>
      <c r="N13" s="496" t="str">
        <f>IF('NEO GRP '!W38=0,"",'NEO GRP '!W38)</f>
        <v/>
      </c>
      <c r="O13" s="496" t="str">
        <f>IF('NEO GRP '!X38=0,"",'NEO GRP '!X38)</f>
        <v/>
      </c>
      <c r="P13" s="496" t="str">
        <f>IF('NEO GRP '!Y38=0,"",'NEO GRP '!Y38)</f>
        <v/>
      </c>
      <c r="Q13" s="496">
        <f t="shared" si="0"/>
        <v>0</v>
      </c>
    </row>
    <row r="14" spans="1:18" ht="23.25" customHeight="1">
      <c r="A14" s="79" t="str">
        <f>'NEO GRP '!D39</f>
        <v>NEO-6</v>
      </c>
      <c r="B14" s="495"/>
      <c r="C14" s="496" t="str">
        <f>IF('NEO GRP '!L39=0,"",'NEO GRP '!L39)</f>
        <v/>
      </c>
      <c r="D14" s="496" t="str">
        <f>IF('NEO GRP '!M39=0,"",'NEO GRP '!M39)</f>
        <v/>
      </c>
      <c r="E14" s="496" t="str">
        <f>IF('NEO GRP '!N39=0,"",'NEO GRP '!N39)</f>
        <v/>
      </c>
      <c r="F14" s="496" t="str">
        <f>IF('NEO GRP '!O39=0,"",'NEO GRP '!O39)</f>
        <v/>
      </c>
      <c r="G14" s="496" t="str">
        <f>IF('NEO GRP '!P39=0,"",'NEO GRP '!P39)</f>
        <v/>
      </c>
      <c r="H14" s="496" t="str">
        <f>IF('NEO GRP '!Q39=0,"",'NEO GRP '!Q39)</f>
        <v/>
      </c>
      <c r="I14" s="496" t="str">
        <f>IF('NEO GRP '!R39=0,"",'NEO GRP '!R39)</f>
        <v/>
      </c>
      <c r="J14" s="496" t="str">
        <f>IF('NEO GRP '!S39=0,"",'NEO GRP '!S39)</f>
        <v/>
      </c>
      <c r="K14" s="496" t="str">
        <f>IF('NEO GRP '!T39=0,"",'NEO GRP '!T39)</f>
        <v/>
      </c>
      <c r="L14" s="496" t="str">
        <f>IF('NEO GRP '!U39=0,"",'NEO GRP '!U39)</f>
        <v/>
      </c>
      <c r="M14" s="496" t="str">
        <f>IF('NEO GRP '!V39=0,"",'NEO GRP '!V39)</f>
        <v/>
      </c>
      <c r="N14" s="496" t="str">
        <f>IF('NEO GRP '!W39=0,"",'NEO GRP '!W39)</f>
        <v/>
      </c>
      <c r="O14" s="496" t="str">
        <f>IF('NEO GRP '!X39=0,"",'NEO GRP '!X39)</f>
        <v/>
      </c>
      <c r="P14" s="496" t="str">
        <f>IF('NEO GRP '!Y39=0,"",'NEO GRP '!Y39)</f>
        <v/>
      </c>
      <c r="Q14" s="496">
        <f t="shared" si="0"/>
        <v>0</v>
      </c>
    </row>
    <row r="15" spans="1:18" ht="23.25" customHeight="1">
      <c r="A15" s="79" t="str">
        <f>'NEO GRP '!D40</f>
        <v>NEO-6-DT</v>
      </c>
      <c r="B15" s="495" t="str">
        <f>IF('GRP PRODUCTION LIST NEO '!C66=0,"",'GRP PRODUCTION LIST NEO '!C66)</f>
        <v/>
      </c>
      <c r="C15" s="496" t="str">
        <f>IF('NEO GRP '!L40=0,"",'NEO GRP '!L40)</f>
        <v/>
      </c>
      <c r="D15" s="496" t="str">
        <f>IF('NEO GRP '!M40=0,"",'NEO GRP '!M40)</f>
        <v/>
      </c>
      <c r="E15" s="496" t="str">
        <f>IF('NEO GRP '!N40=0,"",'NEO GRP '!N40)</f>
        <v/>
      </c>
      <c r="F15" s="496" t="str">
        <f>IF('NEO GRP '!O40=0,"",'NEO GRP '!O40)</f>
        <v/>
      </c>
      <c r="G15" s="496" t="str">
        <f>IF('NEO GRP '!P40=0,"",'NEO GRP '!P40)</f>
        <v/>
      </c>
      <c r="H15" s="496" t="str">
        <f>IF('NEO GRP '!Q40=0,"",'NEO GRP '!Q40)</f>
        <v/>
      </c>
      <c r="I15" s="496" t="str">
        <f>IF('NEO GRP '!R40=0,"",'NEO GRP '!R40)</f>
        <v/>
      </c>
      <c r="J15" s="496" t="str">
        <f>IF('NEO GRP '!S40=0,"",'NEO GRP '!S40)</f>
        <v/>
      </c>
      <c r="K15" s="496" t="str">
        <f>IF('NEO GRP '!T40=0,"",'NEO GRP '!T40)</f>
        <v/>
      </c>
      <c r="L15" s="496" t="str">
        <f>IF('NEO GRP '!U40=0,"",'NEO GRP '!U40)</f>
        <v/>
      </c>
      <c r="M15" s="496" t="str">
        <f>IF('NEO GRP '!V40=0,"",'NEO GRP '!V40)</f>
        <v/>
      </c>
      <c r="N15" s="496" t="str">
        <f>IF('NEO GRP '!W40=0,"",'NEO GRP '!W40)</f>
        <v/>
      </c>
      <c r="O15" s="496" t="str">
        <f>IF('NEO GRP '!X40=0,"",'NEO GRP '!X40)</f>
        <v/>
      </c>
      <c r="P15" s="496" t="str">
        <f>IF('NEO GRP '!Y40=0,"",'NEO GRP '!Y40)</f>
        <v/>
      </c>
      <c r="Q15" s="496">
        <f t="shared" si="0"/>
        <v>0</v>
      </c>
    </row>
    <row r="16" spans="1:18" ht="23.25" customHeight="1">
      <c r="A16" s="79" t="str">
        <f>'NEO GRP '!D41</f>
        <v>NEO-11</v>
      </c>
      <c r="B16" s="495"/>
      <c r="C16" s="496" t="str">
        <f>IF('NEO GRP '!L41=0,"",'NEO GRP '!L41)</f>
        <v/>
      </c>
      <c r="D16" s="496" t="str">
        <f>IF('NEO GRP '!M41=0,"",'NEO GRP '!M41)</f>
        <v/>
      </c>
      <c r="E16" s="496" t="str">
        <f>IF('NEO GRP '!N41=0,"",'NEO GRP '!N41)</f>
        <v/>
      </c>
      <c r="F16" s="496" t="str">
        <f>IF('NEO GRP '!O41=0,"",'NEO GRP '!O41)</f>
        <v/>
      </c>
      <c r="G16" s="496" t="str">
        <f>IF('NEO GRP '!P41=0,"",'NEO GRP '!P41)</f>
        <v/>
      </c>
      <c r="H16" s="496" t="str">
        <f>IF('NEO GRP '!Q41=0,"",'NEO GRP '!Q41)</f>
        <v/>
      </c>
      <c r="I16" s="496" t="str">
        <f>IF('NEO GRP '!R41=0,"",'NEO GRP '!R41)</f>
        <v/>
      </c>
      <c r="J16" s="496" t="str">
        <f>IF('NEO GRP '!S41=0,"",'NEO GRP '!S41)</f>
        <v/>
      </c>
      <c r="K16" s="496" t="str">
        <f>IF('NEO GRP '!T41=0,"",'NEO GRP '!T41)</f>
        <v/>
      </c>
      <c r="L16" s="496" t="str">
        <f>IF('NEO GRP '!U41=0,"",'NEO GRP '!U41)</f>
        <v/>
      </c>
      <c r="M16" s="496" t="str">
        <f>IF('NEO GRP '!V41=0,"",'NEO GRP '!V41)</f>
        <v/>
      </c>
      <c r="N16" s="496" t="str">
        <f>IF('NEO GRP '!W41=0,"",'NEO GRP '!W41)</f>
        <v/>
      </c>
      <c r="O16" s="496" t="str">
        <f>IF('NEO GRP '!X41=0,"",'NEO GRP '!X41)</f>
        <v/>
      </c>
      <c r="P16" s="496" t="str">
        <f>IF('NEO GRP '!Y41=0,"",'NEO GRP '!Y41)</f>
        <v/>
      </c>
      <c r="Q16" s="496">
        <f t="shared" si="0"/>
        <v>0</v>
      </c>
    </row>
    <row r="17" spans="1:17" ht="23.25" customHeight="1">
      <c r="A17" s="79" t="str">
        <f>'NEO GRP '!D42</f>
        <v>NEO-11-DT</v>
      </c>
      <c r="B17" s="495" t="str">
        <f>IF('GRP PRODUCTION LIST NEO '!C67=0,"",'GRP PRODUCTION LIST NEO '!C67)</f>
        <v/>
      </c>
      <c r="C17" s="496" t="str">
        <f>IF('NEO GRP '!L42=0,"",'NEO GRP '!L42)</f>
        <v/>
      </c>
      <c r="D17" s="496" t="str">
        <f>IF('NEO GRP '!M42=0,"",'NEO GRP '!M42)</f>
        <v/>
      </c>
      <c r="E17" s="496" t="str">
        <f>IF('NEO GRP '!N42=0,"",'NEO GRP '!N42)</f>
        <v/>
      </c>
      <c r="F17" s="496" t="str">
        <f>IF('NEO GRP '!O42=0,"",'NEO GRP '!O42)</f>
        <v/>
      </c>
      <c r="G17" s="496" t="str">
        <f>IF('NEO GRP '!P42=0,"",'NEO GRP '!P42)</f>
        <v/>
      </c>
      <c r="H17" s="496" t="str">
        <f>IF('NEO GRP '!Q42=0,"",'NEO GRP '!Q42)</f>
        <v/>
      </c>
      <c r="I17" s="496" t="str">
        <f>IF('NEO GRP '!R42=0,"",'NEO GRP '!R42)</f>
        <v/>
      </c>
      <c r="J17" s="496" t="str">
        <f>IF('NEO GRP '!S42=0,"",'NEO GRP '!S42)</f>
        <v/>
      </c>
      <c r="K17" s="496" t="str">
        <f>IF('NEO GRP '!T42=0,"",'NEO GRP '!T42)</f>
        <v/>
      </c>
      <c r="L17" s="496" t="str">
        <f>IF('NEO GRP '!U42=0,"",'NEO GRP '!U42)</f>
        <v/>
      </c>
      <c r="M17" s="496" t="str">
        <f>IF('NEO GRP '!V42=0,"",'NEO GRP '!V42)</f>
        <v/>
      </c>
      <c r="N17" s="496" t="str">
        <f>IF('NEO GRP '!W42=0,"",'NEO GRP '!W42)</f>
        <v/>
      </c>
      <c r="O17" s="496" t="str">
        <f>IF('NEO GRP '!X42=0,"",'NEO GRP '!X42)</f>
        <v/>
      </c>
      <c r="P17" s="496" t="str">
        <f>IF('NEO GRP '!Y42=0,"",'NEO GRP '!Y42)</f>
        <v/>
      </c>
      <c r="Q17" s="496">
        <f t="shared" si="0"/>
        <v>0</v>
      </c>
    </row>
    <row r="18" spans="1:17" ht="23.25" customHeight="1">
      <c r="A18" s="79" t="str">
        <f>'NEO GRP '!D43</f>
        <v>NEO-12</v>
      </c>
      <c r="B18" s="495"/>
      <c r="C18" s="496" t="str">
        <f>IF('NEO GRP '!L43=0,"",'NEO GRP '!L43)</f>
        <v/>
      </c>
      <c r="D18" s="496" t="str">
        <f>IF('NEO GRP '!M43=0,"",'NEO GRP '!M43)</f>
        <v/>
      </c>
      <c r="E18" s="496" t="str">
        <f>IF('NEO GRP '!N43=0,"",'NEO GRP '!N43)</f>
        <v/>
      </c>
      <c r="F18" s="496" t="str">
        <f>IF('NEO GRP '!O43=0,"",'NEO GRP '!O43)</f>
        <v/>
      </c>
      <c r="G18" s="496" t="str">
        <f>IF('NEO GRP '!P43=0,"",'NEO GRP '!P43)</f>
        <v/>
      </c>
      <c r="H18" s="496" t="str">
        <f>IF('NEO GRP '!Q43=0,"",'NEO GRP '!Q43)</f>
        <v/>
      </c>
      <c r="I18" s="496" t="str">
        <f>IF('NEO GRP '!R43=0,"",'NEO GRP '!R43)</f>
        <v/>
      </c>
      <c r="J18" s="496" t="str">
        <f>IF('NEO GRP '!S43=0,"",'NEO GRP '!S43)</f>
        <v/>
      </c>
      <c r="K18" s="496" t="str">
        <f>IF('NEO GRP '!T43=0,"",'NEO GRP '!T43)</f>
        <v/>
      </c>
      <c r="L18" s="496" t="str">
        <f>IF('NEO GRP '!U43=0,"",'NEO GRP '!U43)</f>
        <v/>
      </c>
      <c r="M18" s="496" t="str">
        <f>IF('NEO GRP '!V43=0,"",'NEO GRP '!V43)</f>
        <v/>
      </c>
      <c r="N18" s="496" t="str">
        <f>IF('NEO GRP '!W43=0,"",'NEO GRP '!W43)</f>
        <v/>
      </c>
      <c r="O18" s="496" t="str">
        <f>IF('NEO GRP '!X43=0,"",'NEO GRP '!X43)</f>
        <v/>
      </c>
      <c r="P18" s="496" t="str">
        <f>IF('NEO GRP '!Y43=0,"",'NEO GRP '!Y43)</f>
        <v/>
      </c>
      <c r="Q18" s="496">
        <f t="shared" si="0"/>
        <v>0</v>
      </c>
    </row>
    <row r="19" spans="1:17" ht="23.25" customHeight="1">
      <c r="A19" s="79" t="str">
        <f>'NEO GRP '!D44</f>
        <v>NEO-12-DT</v>
      </c>
      <c r="B19" s="495" t="str">
        <f>IF('GRP PRODUCTION LIST NEO '!C68=0,"",'GRP PRODUCTION LIST NEO '!C68)</f>
        <v/>
      </c>
      <c r="C19" s="496" t="str">
        <f>IF('NEO GRP '!L44=0,"",'NEO GRP '!L44)</f>
        <v/>
      </c>
      <c r="D19" s="496" t="str">
        <f>IF('NEO GRP '!M44=0,"",'NEO GRP '!M44)</f>
        <v/>
      </c>
      <c r="E19" s="496" t="str">
        <f>IF('NEO GRP '!N44=0,"",'NEO GRP '!N44)</f>
        <v/>
      </c>
      <c r="F19" s="496" t="str">
        <f>IF('NEO GRP '!O44=0,"",'NEO GRP '!O44)</f>
        <v/>
      </c>
      <c r="G19" s="496" t="str">
        <f>IF('NEO GRP '!P44=0,"",'NEO GRP '!P44)</f>
        <v/>
      </c>
      <c r="H19" s="496" t="str">
        <f>IF('NEO GRP '!Q44=0,"",'NEO GRP '!Q44)</f>
        <v/>
      </c>
      <c r="I19" s="496" t="str">
        <f>IF('NEO GRP '!R44=0,"",'NEO GRP '!R44)</f>
        <v/>
      </c>
      <c r="J19" s="496" t="str">
        <f>IF('NEO GRP '!S44=0,"",'NEO GRP '!S44)</f>
        <v/>
      </c>
      <c r="K19" s="496" t="str">
        <f>IF('NEO GRP '!T44=0,"",'NEO GRP '!T44)</f>
        <v/>
      </c>
      <c r="L19" s="496" t="str">
        <f>IF('NEO GRP '!U44=0,"",'NEO GRP '!U44)</f>
        <v/>
      </c>
      <c r="M19" s="496" t="str">
        <f>IF('NEO GRP '!V44=0,"",'NEO GRP '!V44)</f>
        <v/>
      </c>
      <c r="N19" s="496" t="str">
        <f>IF('NEO GRP '!W44=0,"",'NEO GRP '!W44)</f>
        <v/>
      </c>
      <c r="O19" s="496" t="str">
        <f>IF('NEO GRP '!X44=0,"",'NEO GRP '!X44)</f>
        <v/>
      </c>
      <c r="P19" s="496" t="str">
        <f>IF('NEO GRP '!Y44=0,"",'NEO GRP '!Y44)</f>
        <v/>
      </c>
      <c r="Q19" s="496">
        <f t="shared" si="0"/>
        <v>0</v>
      </c>
    </row>
    <row r="20" spans="1:17" ht="23.25" customHeight="1">
      <c r="A20" s="79" t="str">
        <f>'NEO GRP '!D45</f>
        <v>NEO-13</v>
      </c>
      <c r="B20" s="495"/>
      <c r="C20" s="496" t="str">
        <f>IF('NEO GRP '!L45=0,"",'NEO GRP '!L45)</f>
        <v/>
      </c>
      <c r="D20" s="496" t="str">
        <f>IF('NEO GRP '!M45=0,"",'NEO GRP '!M45)</f>
        <v/>
      </c>
      <c r="E20" s="496" t="str">
        <f>IF('NEO GRP '!N45=0,"",'NEO GRP '!N45)</f>
        <v/>
      </c>
      <c r="F20" s="496" t="str">
        <f>IF('NEO GRP '!O45=0,"",'NEO GRP '!O45)</f>
        <v/>
      </c>
      <c r="G20" s="496" t="str">
        <f>IF('NEO GRP '!P45=0,"",'NEO GRP '!P45)</f>
        <v/>
      </c>
      <c r="H20" s="496" t="str">
        <f>IF('NEO GRP '!Q45=0,"",'NEO GRP '!Q45)</f>
        <v/>
      </c>
      <c r="I20" s="496" t="str">
        <f>IF('NEO GRP '!R45=0,"",'NEO GRP '!R45)</f>
        <v/>
      </c>
      <c r="J20" s="496" t="str">
        <f>IF('NEO GRP '!S45=0,"",'NEO GRP '!S45)</f>
        <v/>
      </c>
      <c r="K20" s="496" t="str">
        <f>IF('NEO GRP '!T45=0,"",'NEO GRP '!T45)</f>
        <v/>
      </c>
      <c r="L20" s="496" t="str">
        <f>IF('NEO GRP '!U45=0,"",'NEO GRP '!U45)</f>
        <v/>
      </c>
      <c r="M20" s="496" t="str">
        <f>IF('NEO GRP '!V45=0,"",'NEO GRP '!V45)</f>
        <v/>
      </c>
      <c r="N20" s="496" t="str">
        <f>IF('NEO GRP '!W45=0,"",'NEO GRP '!W45)</f>
        <v/>
      </c>
      <c r="O20" s="496" t="str">
        <f>IF('NEO GRP '!X45=0,"",'NEO GRP '!X45)</f>
        <v/>
      </c>
      <c r="P20" s="496" t="str">
        <f>IF('NEO GRP '!Y45=0,"",'NEO GRP '!Y45)</f>
        <v/>
      </c>
      <c r="Q20" s="496">
        <f t="shared" si="0"/>
        <v>0</v>
      </c>
    </row>
    <row r="21" spans="1:17" ht="23.25" customHeight="1">
      <c r="A21" s="79" t="str">
        <f>'NEO GRP '!D46</f>
        <v>NEO-13-DT</v>
      </c>
      <c r="B21" s="495" t="str">
        <f>IF('GRP PRODUCTION LIST NEO '!C69=0,"",'GRP PRODUCTION LIST NEO '!C69)</f>
        <v/>
      </c>
      <c r="C21" s="496" t="str">
        <f>IF('NEO GRP '!L46=0,"",'NEO GRP '!L46)</f>
        <v/>
      </c>
      <c r="D21" s="496" t="str">
        <f>IF('NEO GRP '!M46=0,"",'NEO GRP '!M46)</f>
        <v/>
      </c>
      <c r="E21" s="496" t="str">
        <f>IF('NEO GRP '!N46=0,"",'NEO GRP '!N46)</f>
        <v/>
      </c>
      <c r="F21" s="496" t="str">
        <f>IF('NEO GRP '!O46=0,"",'NEO GRP '!O46)</f>
        <v/>
      </c>
      <c r="G21" s="496" t="str">
        <f>IF('NEO GRP '!P46=0,"",'NEO GRP '!P46)</f>
        <v/>
      </c>
      <c r="H21" s="496" t="str">
        <f>IF('NEO GRP '!Q46=0,"",'NEO GRP '!Q46)</f>
        <v/>
      </c>
      <c r="I21" s="496" t="str">
        <f>IF('NEO GRP '!R46=0,"",'NEO GRP '!R46)</f>
        <v/>
      </c>
      <c r="J21" s="496" t="str">
        <f>IF('NEO GRP '!S46=0,"",'NEO GRP '!S46)</f>
        <v/>
      </c>
      <c r="K21" s="496" t="str">
        <f>IF('NEO GRP '!T46=0,"",'NEO GRP '!T46)</f>
        <v/>
      </c>
      <c r="L21" s="496" t="str">
        <f>IF('NEO GRP '!U46=0,"",'NEO GRP '!U46)</f>
        <v/>
      </c>
      <c r="M21" s="496" t="str">
        <f>IF('NEO GRP '!V46=0,"",'NEO GRP '!V46)</f>
        <v/>
      </c>
      <c r="N21" s="496" t="str">
        <f>IF('NEO GRP '!W46=0,"",'NEO GRP '!W46)</f>
        <v/>
      </c>
      <c r="O21" s="496" t="str">
        <f>IF('NEO GRP '!X46=0,"",'NEO GRP '!X46)</f>
        <v/>
      </c>
      <c r="P21" s="496" t="str">
        <f>IF('NEO GRP '!Y46=0,"",'NEO GRP '!Y46)</f>
        <v/>
      </c>
      <c r="Q21" s="496">
        <f t="shared" si="0"/>
        <v>0</v>
      </c>
    </row>
    <row r="22" spans="1:17" ht="23.25" customHeight="1">
      <c r="A22" s="79" t="str">
        <f>'NEO GRP '!D47</f>
        <v>NEO-14</v>
      </c>
      <c r="B22" s="495"/>
      <c r="C22" s="496" t="str">
        <f>IF('NEO GRP '!L47=0,"",'NEO GRP '!L47)</f>
        <v/>
      </c>
      <c r="D22" s="496" t="str">
        <f>IF('NEO GRP '!M47=0,"",'NEO GRP '!M47)</f>
        <v/>
      </c>
      <c r="E22" s="496" t="str">
        <f>IF('NEO GRP '!N47=0,"",'NEO GRP '!N47)</f>
        <v/>
      </c>
      <c r="F22" s="496" t="str">
        <f>IF('NEO GRP '!O47=0,"",'NEO GRP '!O47)</f>
        <v/>
      </c>
      <c r="G22" s="496" t="str">
        <f>IF('NEO GRP '!P47=0,"",'NEO GRP '!P47)</f>
        <v/>
      </c>
      <c r="H22" s="496" t="str">
        <f>IF('NEO GRP '!Q47=0,"",'NEO GRP '!Q47)</f>
        <v/>
      </c>
      <c r="I22" s="496" t="str">
        <f>IF('NEO GRP '!R47=0,"",'NEO GRP '!R47)</f>
        <v/>
      </c>
      <c r="J22" s="496" t="str">
        <f>IF('NEO GRP '!S47=0,"",'NEO GRP '!S47)</f>
        <v/>
      </c>
      <c r="K22" s="496" t="str">
        <f>IF('NEO GRP '!T47=0,"",'NEO GRP '!T47)</f>
        <v/>
      </c>
      <c r="L22" s="496" t="str">
        <f>IF('NEO GRP '!U47=0,"",'NEO GRP '!U47)</f>
        <v/>
      </c>
      <c r="M22" s="496" t="str">
        <f>IF('NEO GRP '!V47=0,"",'NEO GRP '!V47)</f>
        <v/>
      </c>
      <c r="N22" s="496" t="str">
        <f>IF('NEO GRP '!W47=0,"",'NEO GRP '!W47)</f>
        <v/>
      </c>
      <c r="O22" s="496" t="str">
        <f>IF('NEO GRP '!X47=0,"",'NEO GRP '!X47)</f>
        <v/>
      </c>
      <c r="P22" s="496" t="str">
        <f>IF('NEO GRP '!Y47=0,"",'NEO GRP '!Y47)</f>
        <v/>
      </c>
      <c r="Q22" s="496">
        <f t="shared" si="0"/>
        <v>0</v>
      </c>
    </row>
    <row r="23" spans="1:17" ht="23.25" customHeight="1">
      <c r="A23" s="79" t="str">
        <f>'NEO GRP '!D48</f>
        <v>NEO-14-DT</v>
      </c>
      <c r="B23" s="495" t="str">
        <f>IF('GRP PRODUCTION LIST NEO '!C70=0,"",'GRP PRODUCTION LIST NEO '!C70)</f>
        <v/>
      </c>
      <c r="C23" s="496" t="str">
        <f>IF('NEO GRP '!L48=0,"",'NEO GRP '!L48)</f>
        <v/>
      </c>
      <c r="D23" s="496" t="str">
        <f>IF('NEO GRP '!M48=0,"",'NEO GRP '!M48)</f>
        <v/>
      </c>
      <c r="E23" s="496" t="str">
        <f>IF('NEO GRP '!N48=0,"",'NEO GRP '!N48)</f>
        <v/>
      </c>
      <c r="F23" s="496" t="str">
        <f>IF('NEO GRP '!O48=0,"",'NEO GRP '!O48)</f>
        <v/>
      </c>
      <c r="G23" s="496" t="str">
        <f>IF('NEO GRP '!P48=0,"",'NEO GRP '!P48)</f>
        <v/>
      </c>
      <c r="H23" s="496" t="str">
        <f>IF('NEO GRP '!Q48=0,"",'NEO GRP '!Q48)</f>
        <v/>
      </c>
      <c r="I23" s="496" t="str">
        <f>IF('NEO GRP '!R48=0,"",'NEO GRP '!R48)</f>
        <v/>
      </c>
      <c r="J23" s="496" t="str">
        <f>IF('NEO GRP '!S48=0,"",'NEO GRP '!S48)</f>
        <v/>
      </c>
      <c r="K23" s="496" t="str">
        <f>IF('NEO GRP '!T48=0,"",'NEO GRP '!T48)</f>
        <v/>
      </c>
      <c r="L23" s="496" t="str">
        <f>IF('NEO GRP '!U48=0,"",'NEO GRP '!U48)</f>
        <v/>
      </c>
      <c r="M23" s="496" t="str">
        <f>IF('NEO GRP '!V48=0,"",'NEO GRP '!V48)</f>
        <v/>
      </c>
      <c r="N23" s="496" t="str">
        <f>IF('NEO GRP '!W48=0,"",'NEO GRP '!W48)</f>
        <v/>
      </c>
      <c r="O23" s="496" t="str">
        <f>IF('NEO GRP '!X48=0,"",'NEO GRP '!X48)</f>
        <v/>
      </c>
      <c r="P23" s="496" t="str">
        <f>IF('NEO GRP '!Y48=0,"",'NEO GRP '!Y48)</f>
        <v/>
      </c>
      <c r="Q23" s="496">
        <f t="shared" si="0"/>
        <v>0</v>
      </c>
    </row>
    <row r="24" spans="1:17" ht="23.25" customHeight="1">
      <c r="A24" s="79" t="str">
        <f>'NEO GRP '!D49</f>
        <v>NEO-15</v>
      </c>
      <c r="B24" s="495"/>
      <c r="C24" s="496" t="str">
        <f>IF('NEO GRP '!L49=0,"",'NEO GRP '!L49)</f>
        <v/>
      </c>
      <c r="D24" s="496" t="str">
        <f>IF('NEO GRP '!M49=0,"",'NEO GRP '!M49)</f>
        <v/>
      </c>
      <c r="E24" s="496" t="str">
        <f>IF('NEO GRP '!N49=0,"",'NEO GRP '!N49)</f>
        <v/>
      </c>
      <c r="F24" s="496" t="str">
        <f>IF('NEO GRP '!O49=0,"",'NEO GRP '!O49)</f>
        <v/>
      </c>
      <c r="G24" s="496" t="str">
        <f>IF('NEO GRP '!P49=0,"",'NEO GRP '!P49)</f>
        <v/>
      </c>
      <c r="H24" s="496" t="str">
        <f>IF('NEO GRP '!Q49=0,"",'NEO GRP '!Q49)</f>
        <v/>
      </c>
      <c r="I24" s="496" t="str">
        <f>IF('NEO GRP '!R49=0,"",'NEO GRP '!R49)</f>
        <v/>
      </c>
      <c r="J24" s="496" t="str">
        <f>IF('NEO GRP '!S49=0,"",'NEO GRP '!S49)</f>
        <v/>
      </c>
      <c r="K24" s="496" t="str">
        <f>IF('NEO GRP '!T49=0,"",'NEO GRP '!T49)</f>
        <v/>
      </c>
      <c r="L24" s="496" t="str">
        <f>IF('NEO GRP '!U49=0,"",'NEO GRP '!U49)</f>
        <v/>
      </c>
      <c r="M24" s="496" t="str">
        <f>IF('NEO GRP '!V49=0,"",'NEO GRP '!V49)</f>
        <v/>
      </c>
      <c r="N24" s="496" t="str">
        <f>IF('NEO GRP '!W49=0,"",'NEO GRP '!W49)</f>
        <v/>
      </c>
      <c r="O24" s="496" t="str">
        <f>IF('NEO GRP '!X49=0,"",'NEO GRP '!X49)</f>
        <v/>
      </c>
      <c r="P24" s="496" t="str">
        <f>IF('NEO GRP '!Y49=0,"",'NEO GRP '!Y49)</f>
        <v/>
      </c>
      <c r="Q24" s="496">
        <f t="shared" si="0"/>
        <v>0</v>
      </c>
    </row>
    <row r="25" spans="1:17" ht="23.25" customHeight="1">
      <c r="A25" s="79" t="str">
        <f>'NEO GRP '!D50</f>
        <v>NEO-15-DT</v>
      </c>
      <c r="B25" s="495" t="str">
        <f>IF('GRP PRODUCTION LIST NEO '!C71=0,"",'GRP PRODUCTION LIST NEO '!C71)</f>
        <v/>
      </c>
      <c r="C25" s="496" t="str">
        <f>IF('NEO GRP '!L50=0,"",'NEO GRP '!L50)</f>
        <v/>
      </c>
      <c r="D25" s="496" t="str">
        <f>IF('NEO GRP '!M50=0,"",'NEO GRP '!M50)</f>
        <v/>
      </c>
      <c r="E25" s="496" t="str">
        <f>IF('NEO GRP '!N50=0,"",'NEO GRP '!N50)</f>
        <v/>
      </c>
      <c r="F25" s="496" t="str">
        <f>IF('NEO GRP '!O50=0,"",'NEO GRP '!O50)</f>
        <v/>
      </c>
      <c r="G25" s="496" t="str">
        <f>IF('NEO GRP '!P50=0,"",'NEO GRP '!P50)</f>
        <v/>
      </c>
      <c r="H25" s="496" t="str">
        <f>IF('NEO GRP '!Q50=0,"",'NEO GRP '!Q50)</f>
        <v/>
      </c>
      <c r="I25" s="496" t="str">
        <f>IF('NEO GRP '!R50=0,"",'NEO GRP '!R50)</f>
        <v/>
      </c>
      <c r="J25" s="496" t="str">
        <f>IF('NEO GRP '!S50=0,"",'NEO GRP '!S50)</f>
        <v/>
      </c>
      <c r="K25" s="496" t="str">
        <f>IF('NEO GRP '!T50=0,"",'NEO GRP '!T50)</f>
        <v/>
      </c>
      <c r="L25" s="496" t="str">
        <f>IF('NEO GRP '!U50=0,"",'NEO GRP '!U50)</f>
        <v/>
      </c>
      <c r="M25" s="496" t="str">
        <f>IF('NEO GRP '!V50=0,"",'NEO GRP '!V50)</f>
        <v/>
      </c>
      <c r="N25" s="496" t="str">
        <f>IF('NEO GRP '!W50=0,"",'NEO GRP '!W50)</f>
        <v/>
      </c>
      <c r="O25" s="496" t="str">
        <f>IF('NEO GRP '!X50=0,"",'NEO GRP '!X50)</f>
        <v/>
      </c>
      <c r="P25" s="496" t="str">
        <f>IF('NEO GRP '!Y50=0,"",'NEO GRP '!Y50)</f>
        <v/>
      </c>
      <c r="Q25" s="496">
        <f t="shared" si="0"/>
        <v>0</v>
      </c>
    </row>
    <row r="26" spans="1:17" ht="23.25" customHeight="1">
      <c r="A26" s="79" t="str">
        <f>'NEO GRP '!D51</f>
        <v>NEO-16</v>
      </c>
      <c r="B26" s="495"/>
      <c r="C26" s="496" t="str">
        <f>IF('NEO GRP '!L51=0,"",'NEO GRP '!L51)</f>
        <v/>
      </c>
      <c r="D26" s="496" t="str">
        <f>IF('NEO GRP '!M51=0,"",'NEO GRP '!M51)</f>
        <v/>
      </c>
      <c r="E26" s="496" t="str">
        <f>IF('NEO GRP '!N51=0,"",'NEO GRP '!N51)</f>
        <v/>
      </c>
      <c r="F26" s="496" t="str">
        <f>IF('NEO GRP '!O51=0,"",'NEO GRP '!O51)</f>
        <v/>
      </c>
      <c r="G26" s="496" t="str">
        <f>IF('NEO GRP '!P51=0,"",'NEO GRP '!P51)</f>
        <v/>
      </c>
      <c r="H26" s="496" t="str">
        <f>IF('NEO GRP '!Q51=0,"",'NEO GRP '!Q51)</f>
        <v/>
      </c>
      <c r="I26" s="496" t="str">
        <f>IF('NEO GRP '!R51=0,"",'NEO GRP '!R51)</f>
        <v/>
      </c>
      <c r="J26" s="496" t="str">
        <f>IF('NEO GRP '!S51=0,"",'NEO GRP '!S51)</f>
        <v/>
      </c>
      <c r="K26" s="496" t="str">
        <f>IF('NEO GRP '!T51=0,"",'NEO GRP '!T51)</f>
        <v/>
      </c>
      <c r="L26" s="496" t="str">
        <f>IF('NEO GRP '!U51=0,"",'NEO GRP '!U51)</f>
        <v/>
      </c>
      <c r="M26" s="496" t="str">
        <f>IF('NEO GRP '!V51=0,"",'NEO GRP '!V51)</f>
        <v/>
      </c>
      <c r="N26" s="496" t="str">
        <f>IF('NEO GRP '!W51=0,"",'NEO GRP '!W51)</f>
        <v/>
      </c>
      <c r="O26" s="496" t="str">
        <f>IF('NEO GRP '!X51=0,"",'NEO GRP '!X51)</f>
        <v/>
      </c>
      <c r="P26" s="496" t="str">
        <f>IF('NEO GRP '!Y51=0,"",'NEO GRP '!Y51)</f>
        <v/>
      </c>
      <c r="Q26" s="496">
        <f t="shared" si="0"/>
        <v>0</v>
      </c>
    </row>
    <row r="27" spans="1:17" ht="23.25" customHeight="1">
      <c r="A27" s="79" t="str">
        <f>'NEO GRP '!D52</f>
        <v>NEO-16-DT</v>
      </c>
      <c r="B27" s="495" t="str">
        <f>IF('GRP PRODUCTION LIST NEO '!C72=0,"",'GRP PRODUCTION LIST NEO '!C72)</f>
        <v/>
      </c>
      <c r="C27" s="496" t="str">
        <f>IF('NEO GRP '!L52=0,"",'NEO GRP '!L52)</f>
        <v/>
      </c>
      <c r="D27" s="496" t="str">
        <f>IF('NEO GRP '!M52=0,"",'NEO GRP '!M52)</f>
        <v/>
      </c>
      <c r="E27" s="496" t="str">
        <f>IF('NEO GRP '!N52=0,"",'NEO GRP '!N52)</f>
        <v/>
      </c>
      <c r="F27" s="496" t="str">
        <f>IF('NEO GRP '!O52=0,"",'NEO GRP '!O52)</f>
        <v/>
      </c>
      <c r="G27" s="496" t="str">
        <f>IF('NEO GRP '!P52=0,"",'NEO GRP '!P52)</f>
        <v/>
      </c>
      <c r="H27" s="496" t="str">
        <f>IF('NEO GRP '!Q52=0,"",'NEO GRP '!Q52)</f>
        <v/>
      </c>
      <c r="I27" s="496" t="str">
        <f>IF('NEO GRP '!R52=0,"",'NEO GRP '!R52)</f>
        <v/>
      </c>
      <c r="J27" s="496" t="str">
        <f>IF('NEO GRP '!S52=0,"",'NEO GRP '!S52)</f>
        <v/>
      </c>
      <c r="K27" s="496" t="str">
        <f>IF('NEO GRP '!T52=0,"",'NEO GRP '!T52)</f>
        <v/>
      </c>
      <c r="L27" s="496" t="str">
        <f>IF('NEO GRP '!U52=0,"",'NEO GRP '!U52)</f>
        <v/>
      </c>
      <c r="M27" s="496" t="str">
        <f>IF('NEO GRP '!V52=0,"",'NEO GRP '!V52)</f>
        <v/>
      </c>
      <c r="N27" s="496" t="str">
        <f>IF('NEO GRP '!W52=0,"",'NEO GRP '!W52)</f>
        <v/>
      </c>
      <c r="O27" s="496" t="str">
        <f>IF('NEO GRP '!X52=0,"",'NEO GRP '!X52)</f>
        <v/>
      </c>
      <c r="P27" s="496" t="str">
        <f>IF('NEO GRP '!Y52=0,"",'NEO GRP '!Y52)</f>
        <v/>
      </c>
      <c r="Q27" s="496">
        <f t="shared" si="0"/>
        <v>0</v>
      </c>
    </row>
    <row r="28" spans="1:17" ht="23.25" customHeight="1">
      <c r="A28" s="79">
        <f>'NEO GRP '!D53</f>
        <v>0</v>
      </c>
      <c r="B28" s="495"/>
      <c r="C28" s="496"/>
      <c r="D28" s="496" t="str">
        <f>IF('NEO GRP '!M53=0,"",'NEO GRP '!M53)</f>
        <v/>
      </c>
      <c r="E28" s="496" t="str">
        <f>IF('NEO GRP '!N53=0,"",'NEO GRP '!N53)</f>
        <v/>
      </c>
      <c r="F28" s="496" t="str">
        <f>IF('NEO GRP '!O53=0,"",'NEO GRP '!O53)</f>
        <v/>
      </c>
      <c r="G28" s="496" t="str">
        <f>IF('NEO GRP '!P53=0,"",'NEO GRP '!P53)</f>
        <v/>
      </c>
      <c r="H28" s="496" t="str">
        <f>IF('NEO GRP '!Q53=0,"",'NEO GRP '!Q53)</f>
        <v/>
      </c>
      <c r="I28" s="496" t="str">
        <f>IF('NEO GRP '!R53=0,"",'NEO GRP '!R53)</f>
        <v/>
      </c>
      <c r="J28" s="496" t="str">
        <f>IF('NEO GRP '!S53=0,"",'NEO GRP '!S53)</f>
        <v/>
      </c>
      <c r="K28" s="496" t="str">
        <f>IF('NEO GRP '!T53=0,"",'NEO GRP '!T53)</f>
        <v/>
      </c>
      <c r="L28" s="496" t="str">
        <f>IF('NEO GRP '!U53=0,"",'NEO GRP '!U53)</f>
        <v/>
      </c>
      <c r="M28" s="496" t="str">
        <f>IF('NEO GRP '!V53=0,"",'NEO GRP '!V53)</f>
        <v/>
      </c>
      <c r="N28" s="496" t="str">
        <f>IF('NEO GRP '!W53=0,"",'NEO GRP '!W53)</f>
        <v/>
      </c>
      <c r="O28" s="496" t="str">
        <f>IF('NEO GRP '!X53=0,"",'NEO GRP '!X53)</f>
        <v/>
      </c>
      <c r="P28" s="496" t="str">
        <f>IF('NEO GRP '!Y53=0,"",'NEO GRP '!Y53)</f>
        <v/>
      </c>
      <c r="Q28" s="496">
        <f t="shared" si="0"/>
        <v>0</v>
      </c>
    </row>
    <row r="29" spans="1:17" ht="23.25" customHeight="1">
      <c r="A29" s="79" t="str">
        <f>'NEO GRP '!D11</f>
        <v>NEO-21</v>
      </c>
      <c r="B29" s="495"/>
      <c r="C29" s="496" t="str">
        <f>IF('NEO GRP '!L11=0,"",'NEO GRP '!L11)</f>
        <v/>
      </c>
      <c r="D29" s="496" t="str">
        <f>IF('NEO GRP '!M11=0,"",'NEO GRP '!M11)</f>
        <v/>
      </c>
      <c r="E29" s="496" t="str">
        <f>IF('NEO GRP '!N11=0,"",'NEO GRP '!N11)</f>
        <v/>
      </c>
      <c r="F29" s="496" t="str">
        <f>IF('NEO GRP '!O11=0,"",'NEO GRP '!O11)</f>
        <v/>
      </c>
      <c r="G29" s="496" t="str">
        <f>IF('NEO GRP '!P11=0,"",'NEO GRP '!P11)</f>
        <v/>
      </c>
      <c r="H29" s="496" t="str">
        <f>IF('NEO GRP '!Q11=0,"",'NEO GRP '!Q11)</f>
        <v/>
      </c>
      <c r="I29" s="496" t="str">
        <f>IF('NEO GRP '!R11=0,"",'NEO GRP '!R11)</f>
        <v/>
      </c>
      <c r="J29" s="496" t="str">
        <f>IF('NEO GRP '!S11=0,"",'NEO GRP '!S11)</f>
        <v/>
      </c>
      <c r="K29" s="496" t="str">
        <f>IF('NEO GRP '!T11=0,"",'NEO GRP '!T11)</f>
        <v/>
      </c>
      <c r="L29" s="496" t="str">
        <f>IF('NEO GRP '!U11=0,"",'NEO GRP '!U11)</f>
        <v/>
      </c>
      <c r="M29" s="496" t="str">
        <f>IF('NEO GRP '!V11=0,"",'NEO GRP '!V11)</f>
        <v/>
      </c>
      <c r="N29" s="496" t="str">
        <f>IF('NEO GRP '!W11=0,"",'NEO GRP '!W11)</f>
        <v/>
      </c>
      <c r="O29" s="496" t="str">
        <f>IF('NEO GRP '!X11=0,"",'NEO GRP '!X11)</f>
        <v/>
      </c>
      <c r="P29" s="496" t="str">
        <f>IF('NEO GRP '!Y11=0,"",'NEO GRP '!Y11)</f>
        <v/>
      </c>
      <c r="Q29" s="496">
        <f>SUM(B29:P29)</f>
        <v>0</v>
      </c>
    </row>
    <row r="30" spans="1:17" ht="23.25" customHeight="1">
      <c r="A30" s="79" t="str">
        <f>'NEO GRP '!D12</f>
        <v>NEO-21-NT</v>
      </c>
      <c r="B30" s="495" t="str">
        <f>IF('GRP PRODUCTION LIST NEO '!C73=0,"",'GRP PRODUCTION LIST NEO '!C73)</f>
        <v/>
      </c>
      <c r="C30" s="496" t="str">
        <f>IF('NEO GRP '!L12=0,"",'NEO GRP '!L12)</f>
        <v/>
      </c>
      <c r="D30" s="496" t="str">
        <f>IF('NEO GRP '!M12=0,"",'NEO GRP '!M12)</f>
        <v/>
      </c>
      <c r="E30" s="496" t="str">
        <f>IF('NEO GRP '!N12=0,"",'NEO GRP '!N12)</f>
        <v/>
      </c>
      <c r="F30" s="496" t="str">
        <f>IF('NEO GRP '!O12=0,"",'NEO GRP '!O12)</f>
        <v/>
      </c>
      <c r="G30" s="496" t="str">
        <f>IF('NEO GRP '!P12=0,"",'NEO GRP '!P12)</f>
        <v/>
      </c>
      <c r="H30" s="496" t="str">
        <f>IF('NEO GRP '!Q12=0,"",'NEO GRP '!Q12)</f>
        <v/>
      </c>
      <c r="I30" s="496" t="str">
        <f>IF('NEO GRP '!R12=0,"",'NEO GRP '!R12)</f>
        <v/>
      </c>
      <c r="J30" s="496" t="str">
        <f>IF('NEO GRP '!S12=0,"",'NEO GRP '!S12)</f>
        <v/>
      </c>
      <c r="K30" s="496" t="str">
        <f>IF('NEO GRP '!T12=0,"",'NEO GRP '!T12)</f>
        <v/>
      </c>
      <c r="L30" s="496" t="str">
        <f>IF('NEO GRP '!U12=0,"",'NEO GRP '!U12)</f>
        <v/>
      </c>
      <c r="M30" s="496" t="str">
        <f>IF('NEO GRP '!V12=0,"",'NEO GRP '!V12)</f>
        <v/>
      </c>
      <c r="N30" s="496" t="str">
        <f>IF('NEO GRP '!W12=0,"",'NEO GRP '!W12)</f>
        <v/>
      </c>
      <c r="O30" s="496" t="str">
        <f>IF('NEO GRP '!X12=0,"",'NEO GRP '!X12)</f>
        <v/>
      </c>
      <c r="P30" s="496" t="str">
        <f>IF('NEO GRP '!Y12=0,"",'NEO GRP '!Y12)</f>
        <v/>
      </c>
      <c r="Q30" s="496">
        <f>SUM(B30:P30)</f>
        <v>0</v>
      </c>
    </row>
    <row r="31" spans="1:17" ht="23.25" customHeight="1">
      <c r="A31" s="79" t="str">
        <f>'NEO GRP '!D54</f>
        <v>NEO-23</v>
      </c>
      <c r="B31" s="495"/>
      <c r="C31" s="496" t="str">
        <f>IF('NEO GRP '!L54=0,"",'NEO GRP '!L54)</f>
        <v/>
      </c>
      <c r="D31" s="496" t="str">
        <f>IF('NEO GRP '!M54=0,"",'NEO GRP '!M54)</f>
        <v/>
      </c>
      <c r="E31" s="496" t="str">
        <f>IF('NEO GRP '!N54=0,"",'NEO GRP '!N54)</f>
        <v/>
      </c>
      <c r="F31" s="496" t="str">
        <f>IF('NEO GRP '!O54=0,"",'NEO GRP '!O54)</f>
        <v/>
      </c>
      <c r="G31" s="496" t="str">
        <f>IF('NEO GRP '!P54=0,"",'NEO GRP '!P54)</f>
        <v/>
      </c>
      <c r="H31" s="496" t="str">
        <f>IF('NEO GRP '!Q54=0,"",'NEO GRP '!Q54)</f>
        <v/>
      </c>
      <c r="I31" s="496" t="str">
        <f>IF('NEO GRP '!R54=0,"",'NEO GRP '!R54)</f>
        <v/>
      </c>
      <c r="J31" s="496" t="str">
        <f>IF('NEO GRP '!S54=0,"",'NEO GRP '!S54)</f>
        <v/>
      </c>
      <c r="K31" s="496" t="str">
        <f>IF('NEO GRP '!T54=0,"",'NEO GRP '!T54)</f>
        <v/>
      </c>
      <c r="L31" s="496" t="str">
        <f>IF('NEO GRP '!U54=0,"",'NEO GRP '!U54)</f>
        <v/>
      </c>
      <c r="M31" s="496" t="str">
        <f>IF('NEO GRP '!V54=0,"",'NEO GRP '!V54)</f>
        <v/>
      </c>
      <c r="N31" s="496" t="str">
        <f>IF('NEO GRP '!W54=0,"",'NEO GRP '!W54)</f>
        <v/>
      </c>
      <c r="O31" s="496" t="str">
        <f>IF('NEO GRP '!X54=0,"",'NEO GRP '!X54)</f>
        <v/>
      </c>
      <c r="P31" s="496" t="str">
        <f>IF('NEO GRP '!Y54=0,"",'NEO GRP '!Y54)</f>
        <v/>
      </c>
      <c r="Q31" s="496">
        <f t="shared" si="0"/>
        <v>0</v>
      </c>
    </row>
    <row r="32" spans="1:17" ht="23.25" customHeight="1">
      <c r="A32" s="79" t="str">
        <f>'NEO GRP '!D55</f>
        <v>NEO-24</v>
      </c>
      <c r="B32" s="495"/>
      <c r="C32" s="496" t="str">
        <f>IF('NEO GRP '!L55=0,"",'NEO GRP '!L55)</f>
        <v/>
      </c>
      <c r="D32" s="496" t="str">
        <f>IF('NEO GRP '!M55=0,"",'NEO GRP '!M55)</f>
        <v/>
      </c>
      <c r="E32" s="496" t="str">
        <f>IF('NEO GRP '!N55=0,"",'NEO GRP '!N55)</f>
        <v/>
      </c>
      <c r="F32" s="496" t="str">
        <f>IF('NEO GRP '!O55=0,"",'NEO GRP '!O55)</f>
        <v/>
      </c>
      <c r="G32" s="496" t="str">
        <f>IF('NEO GRP '!P55=0,"",'NEO GRP '!P55)</f>
        <v/>
      </c>
      <c r="H32" s="496" t="str">
        <f>IF('NEO GRP '!Q55=0,"",'NEO GRP '!Q55)</f>
        <v/>
      </c>
      <c r="I32" s="496" t="str">
        <f>IF('NEO GRP '!R55=0,"",'NEO GRP '!R55)</f>
        <v/>
      </c>
      <c r="J32" s="496" t="str">
        <f>IF('NEO GRP '!S55=0,"",'NEO GRP '!S55)</f>
        <v/>
      </c>
      <c r="K32" s="496" t="str">
        <f>IF('NEO GRP '!T55=0,"",'NEO GRP '!T55)</f>
        <v/>
      </c>
      <c r="L32" s="496" t="str">
        <f>IF('NEO GRP '!U55=0,"",'NEO GRP '!U55)</f>
        <v/>
      </c>
      <c r="M32" s="496" t="str">
        <f>IF('NEO GRP '!V55=0,"",'NEO GRP '!V55)</f>
        <v/>
      </c>
      <c r="N32" s="496" t="str">
        <f>IF('NEO GRP '!W55=0,"",'NEO GRP '!W55)</f>
        <v/>
      </c>
      <c r="O32" s="496" t="str">
        <f>IF('NEO GRP '!X55=0,"",'NEO GRP '!X55)</f>
        <v/>
      </c>
      <c r="P32" s="496" t="str">
        <f>IF('NEO GRP '!Y55=0,"",'NEO GRP '!Y55)</f>
        <v/>
      </c>
      <c r="Q32" s="496">
        <f t="shared" si="0"/>
        <v>0</v>
      </c>
    </row>
    <row r="33" spans="1:17" ht="23.25" customHeight="1">
      <c r="A33" s="79" t="str">
        <f>'NEO GRP '!D56</f>
        <v>NEO-25</v>
      </c>
      <c r="B33" s="495"/>
      <c r="C33" s="496" t="str">
        <f>IF('NEO GRP '!L56=0,"",'NEO GRP '!L56)</f>
        <v/>
      </c>
      <c r="D33" s="496" t="str">
        <f>IF('NEO GRP '!M56=0,"",'NEO GRP '!M56)</f>
        <v/>
      </c>
      <c r="E33" s="496" t="str">
        <f>IF('NEO GRP '!N56=0,"",'NEO GRP '!N56)</f>
        <v/>
      </c>
      <c r="F33" s="496" t="str">
        <f>IF('NEO GRP '!O56=0,"",'NEO GRP '!O56)</f>
        <v/>
      </c>
      <c r="G33" s="496" t="str">
        <f>IF('NEO GRP '!P56=0,"",'NEO GRP '!P56)</f>
        <v/>
      </c>
      <c r="H33" s="496" t="str">
        <f>IF('NEO GRP '!Q56=0,"",'NEO GRP '!Q56)</f>
        <v/>
      </c>
      <c r="I33" s="496" t="str">
        <f>IF('NEO GRP '!R56=0,"",'NEO GRP '!R56)</f>
        <v/>
      </c>
      <c r="J33" s="496" t="str">
        <f>IF('NEO GRP '!S56=0,"",'NEO GRP '!S56)</f>
        <v/>
      </c>
      <c r="K33" s="496" t="str">
        <f>IF('NEO GRP '!T56=0,"",'NEO GRP '!T56)</f>
        <v/>
      </c>
      <c r="L33" s="496" t="str">
        <f>IF('NEO GRP '!U56=0,"",'NEO GRP '!U56)</f>
        <v/>
      </c>
      <c r="M33" s="496" t="str">
        <f>IF('NEO GRP '!V56=0,"",'NEO GRP '!V56)</f>
        <v/>
      </c>
      <c r="N33" s="496" t="str">
        <f>IF('NEO GRP '!W56=0,"",'NEO GRP '!W56)</f>
        <v/>
      </c>
      <c r="O33" s="496" t="str">
        <f>IF('NEO GRP '!X56=0,"",'NEO GRP '!X56)</f>
        <v/>
      </c>
      <c r="P33" s="496" t="str">
        <f>IF('NEO GRP '!Y56=0,"",'NEO GRP '!Y56)</f>
        <v/>
      </c>
      <c r="Q33" s="496">
        <f t="shared" si="0"/>
        <v>0</v>
      </c>
    </row>
    <row r="34" spans="1:17" ht="23.25" customHeight="1">
      <c r="A34" s="79" t="str">
        <f>'NEO GRP '!D57</f>
        <v>NEO-26</v>
      </c>
      <c r="B34" s="495"/>
      <c r="C34" s="496" t="str">
        <f>IF('NEO GRP '!L57=0,"",'NEO GRP '!L57)</f>
        <v/>
      </c>
      <c r="D34" s="496" t="str">
        <f>IF('NEO GRP '!M57=0,"",'NEO GRP '!M57)</f>
        <v/>
      </c>
      <c r="E34" s="496" t="str">
        <f>IF('NEO GRP '!N57=0,"",'NEO GRP '!N57)</f>
        <v/>
      </c>
      <c r="F34" s="496" t="str">
        <f>IF('NEO GRP '!O57=0,"",'NEO GRP '!O57)</f>
        <v/>
      </c>
      <c r="G34" s="496" t="str">
        <f>IF('NEO GRP '!P57=0,"",'NEO GRP '!P57)</f>
        <v/>
      </c>
      <c r="H34" s="496" t="str">
        <f>IF('NEO GRP '!Q57=0,"",'NEO GRP '!Q57)</f>
        <v/>
      </c>
      <c r="I34" s="496" t="str">
        <f>IF('NEO GRP '!R57=0,"",'NEO GRP '!R57)</f>
        <v/>
      </c>
      <c r="J34" s="496" t="str">
        <f>IF('NEO GRP '!S57=0,"",'NEO GRP '!S57)</f>
        <v/>
      </c>
      <c r="K34" s="496" t="str">
        <f>IF('NEO GRP '!T57=0,"",'NEO GRP '!T57)</f>
        <v/>
      </c>
      <c r="L34" s="496" t="str">
        <f>IF('NEO GRP '!U57=0,"",'NEO GRP '!U57)</f>
        <v/>
      </c>
      <c r="M34" s="496" t="str">
        <f>IF('NEO GRP '!V57=0,"",'NEO GRP '!V57)</f>
        <v/>
      </c>
      <c r="N34" s="496" t="str">
        <f>IF('NEO GRP '!W57=0,"",'NEO GRP '!W57)</f>
        <v/>
      </c>
      <c r="O34" s="496" t="str">
        <f>IF('NEO GRP '!X57=0,"",'NEO GRP '!X57)</f>
        <v/>
      </c>
      <c r="P34" s="496" t="str">
        <f>IF('NEO GRP '!Y57=0,"",'NEO GRP '!Y57)</f>
        <v/>
      </c>
      <c r="Q34" s="496">
        <f t="shared" si="0"/>
        <v>0</v>
      </c>
    </row>
    <row r="35" spans="1:17" ht="23.25" customHeight="1">
      <c r="A35" s="79" t="str">
        <f>'NEO GRP '!D58</f>
        <v>NEO-27</v>
      </c>
      <c r="B35" s="495"/>
      <c r="C35" s="496" t="str">
        <f>IF('NEO GRP '!L58=0,"",'NEO GRP '!L58)</f>
        <v/>
      </c>
      <c r="D35" s="496" t="str">
        <f>IF('NEO GRP '!M58=0,"",'NEO GRP '!M58)</f>
        <v/>
      </c>
      <c r="E35" s="496" t="str">
        <f>IF('NEO GRP '!N58=0,"",'NEO GRP '!N58)</f>
        <v/>
      </c>
      <c r="F35" s="496" t="str">
        <f>IF('NEO GRP '!O58=0,"",'NEO GRP '!O58)</f>
        <v/>
      </c>
      <c r="G35" s="496" t="str">
        <f>IF('NEO GRP '!P58=0,"",'NEO GRP '!P58)</f>
        <v/>
      </c>
      <c r="H35" s="496" t="str">
        <f>IF('NEO GRP '!Q58=0,"",'NEO GRP '!Q58)</f>
        <v/>
      </c>
      <c r="I35" s="496" t="str">
        <f>IF('NEO GRP '!R58=0,"",'NEO GRP '!R58)</f>
        <v/>
      </c>
      <c r="J35" s="496" t="str">
        <f>IF('NEO GRP '!S58=0,"",'NEO GRP '!S58)</f>
        <v/>
      </c>
      <c r="K35" s="496" t="str">
        <f>IF('NEO GRP '!T58=0,"",'NEO GRP '!T58)</f>
        <v/>
      </c>
      <c r="L35" s="496" t="str">
        <f>IF('NEO GRP '!U58=0,"",'NEO GRP '!U58)</f>
        <v/>
      </c>
      <c r="M35" s="496" t="str">
        <f>IF('NEO GRP '!V58=0,"",'NEO GRP '!V58)</f>
        <v/>
      </c>
      <c r="N35" s="496" t="str">
        <f>IF('NEO GRP '!W58=0,"",'NEO GRP '!W58)</f>
        <v/>
      </c>
      <c r="O35" s="496" t="str">
        <f>IF('NEO GRP '!X58=0,"",'NEO GRP '!X58)</f>
        <v/>
      </c>
      <c r="P35" s="496" t="str">
        <f>IF('NEO GRP '!Y58=0,"",'NEO GRP '!Y58)</f>
        <v/>
      </c>
      <c r="Q35" s="496">
        <f t="shared" si="0"/>
        <v>0</v>
      </c>
    </row>
    <row r="36" spans="1:17" ht="23.25" customHeight="1">
      <c r="A36" s="79" t="str">
        <f>'NEO GRP '!D59</f>
        <v>NEO-29</v>
      </c>
      <c r="B36" s="495"/>
      <c r="C36" s="496" t="str">
        <f>IF('NEO GRP '!L59=0,"",'NEO GRP '!L59)</f>
        <v/>
      </c>
      <c r="D36" s="496" t="str">
        <f>IF('NEO GRP '!M59=0,"",'NEO GRP '!M59)</f>
        <v/>
      </c>
      <c r="E36" s="496" t="str">
        <f>IF('NEO GRP '!N59=0,"",'NEO GRP '!N59)</f>
        <v/>
      </c>
      <c r="F36" s="496" t="str">
        <f>IF('NEO GRP '!O59=0,"",'NEO GRP '!O59)</f>
        <v/>
      </c>
      <c r="G36" s="496" t="str">
        <f>IF('NEO GRP '!P59=0,"",'NEO GRP '!P59)</f>
        <v/>
      </c>
      <c r="H36" s="496" t="str">
        <f>IF('NEO GRP '!Q59=0,"",'NEO GRP '!Q59)</f>
        <v/>
      </c>
      <c r="I36" s="496" t="str">
        <f>IF('NEO GRP '!R59=0,"",'NEO GRP '!R59)</f>
        <v/>
      </c>
      <c r="J36" s="496" t="str">
        <f>IF('NEO GRP '!S59=0,"",'NEO GRP '!S59)</f>
        <v/>
      </c>
      <c r="K36" s="496" t="str">
        <f>IF('NEO GRP '!T59=0,"",'NEO GRP '!T59)</f>
        <v/>
      </c>
      <c r="L36" s="496" t="str">
        <f>IF('NEO GRP '!U59=0,"",'NEO GRP '!U59)</f>
        <v/>
      </c>
      <c r="M36" s="496" t="str">
        <f>IF('NEO GRP '!V59=0,"",'NEO GRP '!V59)</f>
        <v/>
      </c>
      <c r="N36" s="496" t="str">
        <f>IF('NEO GRP '!W59=0,"",'NEO GRP '!W59)</f>
        <v/>
      </c>
      <c r="O36" s="496" t="str">
        <f>IF('NEO GRP '!X59=0,"",'NEO GRP '!X59)</f>
        <v/>
      </c>
      <c r="P36" s="496" t="str">
        <f>IF('NEO GRP '!Y59=0,"",'NEO GRP '!Y59)</f>
        <v/>
      </c>
      <c r="Q36" s="496">
        <f t="shared" si="0"/>
        <v>0</v>
      </c>
    </row>
    <row r="37" spans="1:17" ht="23.25" customHeight="1">
      <c r="A37" s="79" t="str">
        <f>'NEO GRP '!D13</f>
        <v>NEO-30</v>
      </c>
      <c r="B37" s="495"/>
      <c r="C37" s="496" t="str">
        <f>IF('NEO GRP '!L14=0,"",'NEO GRP '!L14)</f>
        <v/>
      </c>
      <c r="D37" s="496" t="str">
        <f>IF('NEO GRP '!M14=0,"",'NEO GRP '!M14)</f>
        <v/>
      </c>
      <c r="E37" s="496" t="str">
        <f>IF('NEO GRP '!N14=0,"",'NEO GRP '!N14)</f>
        <v/>
      </c>
      <c r="F37" s="496" t="str">
        <f>IF('NEO GRP '!O14=0,"",'NEO GRP '!O14)</f>
        <v/>
      </c>
      <c r="G37" s="496" t="str">
        <f>IF('NEO GRP '!P14=0,"",'NEO GRP '!P14)</f>
        <v/>
      </c>
      <c r="H37" s="496" t="str">
        <f>IF('NEO GRP '!Q14=0,"",'NEO GRP '!Q14)</f>
        <v/>
      </c>
      <c r="I37" s="496" t="str">
        <f>IF('NEO GRP '!R14=0,"",'NEO GRP '!R14)</f>
        <v/>
      </c>
      <c r="J37" s="496" t="str">
        <f>IF('NEO GRP '!S14=0,"",'NEO GRP '!S14)</f>
        <v/>
      </c>
      <c r="K37" s="496" t="str">
        <f>IF('NEO GRP '!T14=0,"",'NEO GRP '!T14)</f>
        <v/>
      </c>
      <c r="L37" s="496" t="str">
        <f>IF('NEO GRP '!U14=0,"",'NEO GRP '!U14)</f>
        <v/>
      </c>
      <c r="M37" s="496" t="str">
        <f>IF('NEO GRP '!V14=0,"",'NEO GRP '!V14)</f>
        <v/>
      </c>
      <c r="N37" s="496" t="str">
        <f>IF('NEO GRP '!W14=0,"",'NEO GRP '!W14)</f>
        <v/>
      </c>
      <c r="O37" s="496" t="str">
        <f>IF('NEO GRP '!X14=0,"",'NEO GRP '!X14)</f>
        <v/>
      </c>
      <c r="P37" s="496" t="str">
        <f>IF('NEO GRP '!Y14=0,"",'NEO GRP '!Y14)</f>
        <v/>
      </c>
      <c r="Q37" s="496">
        <f t="shared" si="0"/>
        <v>0</v>
      </c>
    </row>
    <row r="38" spans="1:17" ht="23.25" customHeight="1">
      <c r="A38" s="79" t="str">
        <f>'NEO GRP '!D14</f>
        <v>NEO-30-DT</v>
      </c>
      <c r="B38" s="495" t="str">
        <f>IF('GRP PRODUCTION LIST NEO '!C74=0,"",'GRP PRODUCTION LIST NEO '!C74)</f>
        <v/>
      </c>
      <c r="C38" s="496" t="str">
        <f>IF('NEO GRP '!L15=0,"",'NEO GRP '!L15)</f>
        <v/>
      </c>
      <c r="D38" s="496" t="str">
        <f>IF('NEO GRP '!M15=0,"",'NEO GRP '!M15)</f>
        <v/>
      </c>
      <c r="E38" s="496" t="str">
        <f>IF('NEO GRP '!N15=0,"",'NEO GRP '!N15)</f>
        <v/>
      </c>
      <c r="F38" s="496" t="str">
        <f>IF('NEO GRP '!O15=0,"",'NEO GRP '!O15)</f>
        <v/>
      </c>
      <c r="G38" s="496" t="str">
        <f>IF('NEO GRP '!P15=0,"",'NEO GRP '!P15)</f>
        <v/>
      </c>
      <c r="H38" s="496" t="str">
        <f>IF('NEO GRP '!Q15=0,"",'NEO GRP '!Q15)</f>
        <v/>
      </c>
      <c r="I38" s="496" t="str">
        <f>IF('NEO GRP '!R15=0,"",'NEO GRP '!R15)</f>
        <v/>
      </c>
      <c r="J38" s="496" t="str">
        <f>IF('NEO GRP '!S15=0,"",'NEO GRP '!S15)</f>
        <v/>
      </c>
      <c r="K38" s="496" t="str">
        <f>IF('NEO GRP '!T15=0,"",'NEO GRP '!T15)</f>
        <v/>
      </c>
      <c r="L38" s="496" t="str">
        <f>IF('NEO GRP '!U15=0,"",'NEO GRP '!U15)</f>
        <v/>
      </c>
      <c r="M38" s="496" t="str">
        <f>IF('NEO GRP '!V15=0,"",'NEO GRP '!V15)</f>
        <v/>
      </c>
      <c r="N38" s="496" t="str">
        <f>IF('NEO GRP '!W15=0,"",'NEO GRP '!W15)</f>
        <v/>
      </c>
      <c r="O38" s="496" t="str">
        <f>IF('NEO GRP '!X15=0,"",'NEO GRP '!X15)</f>
        <v/>
      </c>
      <c r="P38" s="496" t="str">
        <f>IF('NEO GRP '!Y15=0,"",'NEO GRP '!Y15)</f>
        <v/>
      </c>
      <c r="Q38" s="496">
        <f t="shared" si="0"/>
        <v>0</v>
      </c>
    </row>
    <row r="39" spans="1:17" ht="23.25" customHeight="1">
      <c r="A39" s="79" t="str">
        <f>'NEO GRP '!D15</f>
        <v>NEO-30-NT</v>
      </c>
      <c r="B39" s="495" t="str">
        <f>IF('GRP PRODUCTION LIST NEO '!C75=0,"",'GRP PRODUCTION LIST NEO '!C75)</f>
        <v/>
      </c>
      <c r="C39" s="496" t="str">
        <f>IF('NEO GRP '!L16=0,"",'NEO GRP '!L16)</f>
        <v/>
      </c>
      <c r="D39" s="496" t="str">
        <f>IF('NEO GRP '!M16=0,"",'NEO GRP '!M16)</f>
        <v/>
      </c>
      <c r="E39" s="496" t="str">
        <f>IF('NEO GRP '!N16=0,"",'NEO GRP '!N16)</f>
        <v/>
      </c>
      <c r="F39" s="496" t="str">
        <f>IF('NEO GRP '!O16=0,"",'NEO GRP '!O16)</f>
        <v/>
      </c>
      <c r="G39" s="496" t="str">
        <f>IF('NEO GRP '!P16=0,"",'NEO GRP '!P16)</f>
        <v/>
      </c>
      <c r="H39" s="496" t="str">
        <f>IF('NEO GRP '!Q16=0,"",'NEO GRP '!Q16)</f>
        <v/>
      </c>
      <c r="I39" s="496" t="str">
        <f>IF('NEO GRP '!R16=0,"",'NEO GRP '!R16)</f>
        <v/>
      </c>
      <c r="J39" s="496" t="str">
        <f>IF('NEO GRP '!S16=0,"",'NEO GRP '!S16)</f>
        <v/>
      </c>
      <c r="K39" s="496" t="str">
        <f>IF('NEO GRP '!T16=0,"",'NEO GRP '!T16)</f>
        <v/>
      </c>
      <c r="L39" s="496" t="str">
        <f>IF('NEO GRP '!U16=0,"",'NEO GRP '!U16)</f>
        <v/>
      </c>
      <c r="M39" s="496" t="str">
        <f>IF('NEO GRP '!V16=0,"",'NEO GRP '!V16)</f>
        <v/>
      </c>
      <c r="N39" s="496" t="str">
        <f>IF('NEO GRP '!W16=0,"",'NEO GRP '!W16)</f>
        <v/>
      </c>
      <c r="O39" s="496" t="str">
        <f>IF('NEO GRP '!X16=0,"",'NEO GRP '!X16)</f>
        <v/>
      </c>
      <c r="P39" s="496" t="str">
        <f>IF('NEO GRP '!Y16=0,"",'NEO GRP '!Y16)</f>
        <v/>
      </c>
      <c r="Q39" s="496">
        <f t="shared" si="0"/>
        <v>0</v>
      </c>
    </row>
    <row r="40" spans="1:17" ht="23.25" customHeight="1">
      <c r="A40" s="79" t="str">
        <f>'NEO GRP '!D60</f>
        <v>NEO-31</v>
      </c>
      <c r="B40" s="495"/>
      <c r="C40" s="496" t="str">
        <f>IF('NEO GRP '!L60=0,"",'NEO GRP '!L60)</f>
        <v/>
      </c>
      <c r="D40" s="496" t="str">
        <f>IF('NEO GRP '!M60=0,"",'NEO GRP '!M60)</f>
        <v/>
      </c>
      <c r="E40" s="496" t="str">
        <f>IF('NEO GRP '!N60=0,"",'NEO GRP '!N60)</f>
        <v/>
      </c>
      <c r="F40" s="496" t="str">
        <f>IF('NEO GRP '!O60=0,"",'NEO GRP '!O60)</f>
        <v/>
      </c>
      <c r="G40" s="496" t="str">
        <f>IF('NEO GRP '!P60=0,"",'NEO GRP '!P60)</f>
        <v/>
      </c>
      <c r="H40" s="496" t="str">
        <f>IF('NEO GRP '!Q60=0,"",'NEO GRP '!Q60)</f>
        <v/>
      </c>
      <c r="I40" s="496" t="str">
        <f>IF('NEO GRP '!R60=0,"",'NEO GRP '!R60)</f>
        <v/>
      </c>
      <c r="J40" s="496" t="str">
        <f>IF('NEO GRP '!S60=0,"",'NEO GRP '!S60)</f>
        <v/>
      </c>
      <c r="K40" s="496" t="str">
        <f>IF('NEO GRP '!T60=0,"",'NEO GRP '!T60)</f>
        <v/>
      </c>
      <c r="L40" s="496" t="str">
        <f>IF('NEO GRP '!U60=0,"",'NEO GRP '!U60)</f>
        <v/>
      </c>
      <c r="M40" s="496" t="str">
        <f>IF('NEO GRP '!V60=0,"",'NEO GRP '!V60)</f>
        <v/>
      </c>
      <c r="N40" s="496" t="str">
        <f>IF('NEO GRP '!W60=0,"",'NEO GRP '!W60)</f>
        <v/>
      </c>
      <c r="O40" s="496" t="str">
        <f>IF('NEO GRP '!X60=0,"",'NEO GRP '!X60)</f>
        <v/>
      </c>
      <c r="P40" s="496" t="str">
        <f>IF('NEO GRP '!Y60=0,"",'NEO GRP '!Y60)</f>
        <v/>
      </c>
      <c r="Q40" s="496">
        <f t="shared" si="0"/>
        <v>0</v>
      </c>
    </row>
    <row r="41" spans="1:17" ht="23.25" customHeight="1">
      <c r="A41" s="79" t="str">
        <f>'NEO GRP '!D16</f>
        <v>NEO-32</v>
      </c>
      <c r="B41" s="495"/>
      <c r="C41" s="496" t="str">
        <f>IF('NEO GRP '!L17=0,"",'NEO GRP '!L17)</f>
        <v/>
      </c>
      <c r="D41" s="496" t="str">
        <f>IF('NEO GRP '!M17=0,"",'NEO GRP '!M17)</f>
        <v/>
      </c>
      <c r="E41" s="496" t="str">
        <f>IF('NEO GRP '!N17=0,"",'NEO GRP '!N17)</f>
        <v/>
      </c>
      <c r="F41" s="496" t="str">
        <f>IF('NEO GRP '!O17=0,"",'NEO GRP '!O17)</f>
        <v/>
      </c>
      <c r="G41" s="496" t="str">
        <f>IF('NEO GRP '!P17=0,"",'NEO GRP '!P17)</f>
        <v/>
      </c>
      <c r="H41" s="496" t="str">
        <f>IF('NEO GRP '!Q17=0,"",'NEO GRP '!Q17)</f>
        <v/>
      </c>
      <c r="I41" s="496" t="str">
        <f>IF('NEO GRP '!R17=0,"",'NEO GRP '!R17)</f>
        <v/>
      </c>
      <c r="J41" s="496" t="str">
        <f>IF('NEO GRP '!S17=0,"",'NEO GRP '!S17)</f>
        <v/>
      </c>
      <c r="K41" s="496" t="str">
        <f>IF('NEO GRP '!T17=0,"",'NEO GRP '!T17)</f>
        <v/>
      </c>
      <c r="L41" s="496" t="str">
        <f>IF('NEO GRP '!U17=0,"",'NEO GRP '!U17)</f>
        <v/>
      </c>
      <c r="M41" s="496" t="str">
        <f>IF('NEO GRP '!V17=0,"",'NEO GRP '!V17)</f>
        <v/>
      </c>
      <c r="N41" s="496" t="str">
        <f>IF('NEO GRP '!W17=0,"",'NEO GRP '!W17)</f>
        <v/>
      </c>
      <c r="O41" s="496" t="str">
        <f>IF('NEO GRP '!X17=0,"",'NEO GRP '!X17)</f>
        <v/>
      </c>
      <c r="P41" s="496" t="str">
        <f>IF('NEO GRP '!Y17=0,"",'NEO GRP '!Y17)</f>
        <v/>
      </c>
      <c r="Q41" s="496">
        <f>SUM(B41:P41)</f>
        <v>0</v>
      </c>
    </row>
    <row r="42" spans="1:17" ht="23.25" customHeight="1">
      <c r="A42" s="79" t="str">
        <f>'NEO GRP '!D17</f>
        <v>NEO-32-DT</v>
      </c>
      <c r="B42" s="495" t="str">
        <f>IF('GRP PRODUCTION LIST NEO '!C76=0,"",'GRP PRODUCTION LIST NEO '!C76)</f>
        <v/>
      </c>
      <c r="C42" s="496" t="str">
        <f>IF('NEO GRP '!L18=0,"",'NEO GRP '!L18)</f>
        <v/>
      </c>
      <c r="D42" s="496" t="str">
        <f>IF('NEO GRP '!M18=0,"",'NEO GRP '!M18)</f>
        <v/>
      </c>
      <c r="E42" s="496" t="str">
        <f>IF('NEO GRP '!N18=0,"",'NEO GRP '!N18)</f>
        <v/>
      </c>
      <c r="F42" s="496" t="str">
        <f>IF('NEO GRP '!O18=0,"",'NEO GRP '!O18)</f>
        <v/>
      </c>
      <c r="G42" s="496" t="str">
        <f>IF('NEO GRP '!P18=0,"",'NEO GRP '!P18)</f>
        <v/>
      </c>
      <c r="H42" s="496" t="str">
        <f>IF('NEO GRP '!Q18=0,"",'NEO GRP '!Q18)</f>
        <v/>
      </c>
      <c r="I42" s="496" t="str">
        <f>IF('NEO GRP '!R18=0,"",'NEO GRP '!R18)</f>
        <v/>
      </c>
      <c r="J42" s="496" t="str">
        <f>IF('NEO GRP '!S18=0,"",'NEO GRP '!S18)</f>
        <v/>
      </c>
      <c r="K42" s="496" t="str">
        <f>IF('NEO GRP '!T18=0,"",'NEO GRP '!T18)</f>
        <v/>
      </c>
      <c r="L42" s="496" t="str">
        <f>IF('NEO GRP '!U18=0,"",'NEO GRP '!U18)</f>
        <v/>
      </c>
      <c r="M42" s="496" t="str">
        <f>IF('NEO GRP '!V18=0,"",'NEO GRP '!V18)</f>
        <v/>
      </c>
      <c r="N42" s="496" t="str">
        <f>IF('NEO GRP '!W18=0,"",'NEO GRP '!W18)</f>
        <v/>
      </c>
      <c r="O42" s="496" t="str">
        <f>IF('NEO GRP '!X18=0,"",'NEO GRP '!X18)</f>
        <v/>
      </c>
      <c r="P42" s="496" t="str">
        <f>IF('NEO GRP '!Y18=0,"",'NEO GRP '!Y18)</f>
        <v/>
      </c>
      <c r="Q42" s="496">
        <f t="shared" si="0"/>
        <v>0</v>
      </c>
    </row>
    <row r="43" spans="1:17" ht="23.25" customHeight="1">
      <c r="A43" s="79" t="str">
        <f>'NEO GRP '!D18</f>
        <v>NEO-32-NT</v>
      </c>
      <c r="B43" s="495" t="str">
        <f>IF('GRP PRODUCTION LIST NEO '!C77=0,"",'GRP PRODUCTION LIST NEO '!C77)</f>
        <v/>
      </c>
      <c r="C43" s="496" t="str">
        <f>IF('NEO GRP '!L19=0,"",'NEO GRP '!L19)</f>
        <v/>
      </c>
      <c r="D43" s="496" t="str">
        <f>IF('NEO GRP '!M19=0,"",'NEO GRP '!M19)</f>
        <v/>
      </c>
      <c r="E43" s="496" t="str">
        <f>IF('NEO GRP '!N19=0,"",'NEO GRP '!N19)</f>
        <v/>
      </c>
      <c r="F43" s="496" t="str">
        <f>IF('NEO GRP '!O19=0,"",'NEO GRP '!O19)</f>
        <v/>
      </c>
      <c r="G43" s="496" t="str">
        <f>IF('NEO GRP '!P19=0,"",'NEO GRP '!P19)</f>
        <v/>
      </c>
      <c r="H43" s="496" t="str">
        <f>IF('NEO GRP '!Q19=0,"",'NEO GRP '!Q19)</f>
        <v/>
      </c>
      <c r="I43" s="496" t="str">
        <f>IF('NEO GRP '!R19=0,"",'NEO GRP '!R19)</f>
        <v/>
      </c>
      <c r="J43" s="496" t="str">
        <f>IF('NEO GRP '!S19=0,"",'NEO GRP '!S19)</f>
        <v/>
      </c>
      <c r="K43" s="496" t="str">
        <f>IF('NEO GRP '!T19=0,"",'NEO GRP '!T19)</f>
        <v/>
      </c>
      <c r="L43" s="496" t="str">
        <f>IF('NEO GRP '!U19=0,"",'NEO GRP '!U19)</f>
        <v/>
      </c>
      <c r="M43" s="496" t="str">
        <f>IF('NEO GRP '!V19=0,"",'NEO GRP '!V19)</f>
        <v/>
      </c>
      <c r="N43" s="496" t="str">
        <f>IF('NEO GRP '!W19=0,"",'NEO GRP '!W19)</f>
        <v/>
      </c>
      <c r="O43" s="496" t="str">
        <f>IF('NEO GRP '!X19=0,"",'NEO GRP '!X19)</f>
        <v/>
      </c>
      <c r="P43" s="496" t="str">
        <f>IF('NEO GRP '!Y19=0,"",'NEO GRP '!Y19)</f>
        <v/>
      </c>
      <c r="Q43" s="496">
        <f t="shared" si="0"/>
        <v>0</v>
      </c>
    </row>
    <row r="44" spans="1:17" ht="23.25" customHeight="1">
      <c r="A44" s="79" t="str">
        <f>'NEO GRP '!D61</f>
        <v>NEO-33</v>
      </c>
      <c r="B44" s="495"/>
      <c r="C44" s="496" t="str">
        <f>IF('NEO GRP '!L61=0,"",'NEO GRP '!L61)</f>
        <v/>
      </c>
      <c r="D44" s="496" t="str">
        <f>IF('NEO GRP '!M61=0,"",'NEO GRP '!M61)</f>
        <v/>
      </c>
      <c r="E44" s="496" t="str">
        <f>IF('NEO GRP '!N61=0,"",'NEO GRP '!N61)</f>
        <v/>
      </c>
      <c r="F44" s="496" t="str">
        <f>IF('NEO GRP '!O61=0,"",'NEO GRP '!O61)</f>
        <v/>
      </c>
      <c r="G44" s="496" t="str">
        <f>IF('NEO GRP '!P61=0,"",'NEO GRP '!P61)</f>
        <v/>
      </c>
      <c r="H44" s="496" t="str">
        <f>IF('NEO GRP '!Q61=0,"",'NEO GRP '!Q61)</f>
        <v/>
      </c>
      <c r="I44" s="496" t="str">
        <f>IF('NEO GRP '!R61=0,"",'NEO GRP '!R61)</f>
        <v/>
      </c>
      <c r="J44" s="496" t="str">
        <f>IF('NEO GRP '!S61=0,"",'NEO GRP '!S61)</f>
        <v/>
      </c>
      <c r="K44" s="496" t="str">
        <f>IF('NEO GRP '!T61=0,"",'NEO GRP '!T61)</f>
        <v/>
      </c>
      <c r="L44" s="496" t="str">
        <f>IF('NEO GRP '!U61=0,"",'NEO GRP '!U61)</f>
        <v/>
      </c>
      <c r="M44" s="496" t="str">
        <f>IF('NEO GRP '!V61=0,"",'NEO GRP '!V61)</f>
        <v/>
      </c>
      <c r="N44" s="496" t="str">
        <f>IF('NEO GRP '!W61=0,"",'NEO GRP '!W61)</f>
        <v/>
      </c>
      <c r="O44" s="496" t="str">
        <f>IF('NEO GRP '!X61=0,"",'NEO GRP '!X61)</f>
        <v/>
      </c>
      <c r="P44" s="496" t="str">
        <f>IF('NEO GRP '!Y61=0,"",'NEO GRP '!Y61)</f>
        <v/>
      </c>
      <c r="Q44" s="496">
        <f t="shared" si="0"/>
        <v>0</v>
      </c>
    </row>
    <row r="45" spans="1:17" ht="23.25" customHeight="1">
      <c r="A45" s="79" t="str">
        <f>'NEO GRP '!D62</f>
        <v>NEO-36</v>
      </c>
      <c r="B45" s="495"/>
      <c r="C45" s="496" t="str">
        <f>IF('NEO GRP '!L62=0,"",'NEO GRP '!L62)</f>
        <v/>
      </c>
      <c r="D45" s="496" t="str">
        <f>IF('NEO GRP '!M62=0,"",'NEO GRP '!M62)</f>
        <v/>
      </c>
      <c r="E45" s="496" t="str">
        <f>IF('NEO GRP '!N62=0,"",'NEO GRP '!N62)</f>
        <v/>
      </c>
      <c r="F45" s="496" t="str">
        <f>IF('NEO GRP '!O62=0,"",'NEO GRP '!O62)</f>
        <v/>
      </c>
      <c r="G45" s="496" t="str">
        <f>IF('NEO GRP '!P62=0,"",'NEO GRP '!P62)</f>
        <v/>
      </c>
      <c r="H45" s="496" t="str">
        <f>IF('NEO GRP '!Q62=0,"",'NEO GRP '!Q62)</f>
        <v/>
      </c>
      <c r="I45" s="496" t="str">
        <f>IF('NEO GRP '!R62=0,"",'NEO GRP '!R62)</f>
        <v/>
      </c>
      <c r="J45" s="496" t="str">
        <f>IF('NEO GRP '!S62=0,"",'NEO GRP '!S62)</f>
        <v/>
      </c>
      <c r="K45" s="496" t="str">
        <f>IF('NEO GRP '!T62=0,"",'NEO GRP '!T62)</f>
        <v/>
      </c>
      <c r="L45" s="496" t="str">
        <f>IF('NEO GRP '!U62=0,"",'NEO GRP '!U62)</f>
        <v/>
      </c>
      <c r="M45" s="496" t="str">
        <f>IF('NEO GRP '!V62=0,"",'NEO GRP '!V62)</f>
        <v/>
      </c>
      <c r="N45" s="496" t="str">
        <f>IF('NEO GRP '!W62=0,"",'NEO GRP '!W62)</f>
        <v/>
      </c>
      <c r="O45" s="496" t="str">
        <f>IF('NEO GRP '!X62=0,"",'NEO GRP '!X62)</f>
        <v/>
      </c>
      <c r="P45" s="496" t="str">
        <f>IF('NEO GRP '!Y62=0,"",'NEO GRP '!Y62)</f>
        <v/>
      </c>
      <c r="Q45" s="496">
        <f t="shared" si="0"/>
        <v>0</v>
      </c>
    </row>
    <row r="46" spans="1:17" ht="23.25" customHeight="1">
      <c r="A46" s="79" t="str">
        <f>'NEO GRP '!D19</f>
        <v>NEO-37</v>
      </c>
      <c r="B46" s="495"/>
      <c r="C46" s="496" t="str">
        <f>IF('NEO GRP '!L19=0,"",'NEO GRP '!L19)</f>
        <v/>
      </c>
      <c r="D46" s="496" t="str">
        <f>IF('NEO GRP '!M19=0,"",'NEO GRP '!M19)</f>
        <v/>
      </c>
      <c r="E46" s="496" t="str">
        <f>IF('NEO GRP '!N19=0,"",'NEO GRP '!N19)</f>
        <v/>
      </c>
      <c r="F46" s="496" t="str">
        <f>IF('NEO GRP '!O19=0,"",'NEO GRP '!O19)</f>
        <v/>
      </c>
      <c r="G46" s="496" t="str">
        <f>IF('NEO GRP '!P19=0,"",'NEO GRP '!P19)</f>
        <v/>
      </c>
      <c r="H46" s="496" t="str">
        <f>IF('NEO GRP '!Q19=0,"",'NEO GRP '!Q19)</f>
        <v/>
      </c>
      <c r="I46" s="496" t="str">
        <f>IF('NEO GRP '!R19=0,"",'NEO GRP '!R19)</f>
        <v/>
      </c>
      <c r="J46" s="496" t="str">
        <f>IF('NEO GRP '!S19=0,"",'NEO GRP '!S19)</f>
        <v/>
      </c>
      <c r="K46" s="496" t="str">
        <f>IF('NEO GRP '!T19=0,"",'NEO GRP '!T19)</f>
        <v/>
      </c>
      <c r="L46" s="496" t="str">
        <f>IF('NEO GRP '!U19=0,"",'NEO GRP '!U19)</f>
        <v/>
      </c>
      <c r="M46" s="496" t="str">
        <f>IF('NEO GRP '!V19=0,"",'NEO GRP '!V19)</f>
        <v/>
      </c>
      <c r="N46" s="496" t="str">
        <f>IF('NEO GRP '!W19=0,"",'NEO GRP '!W19)</f>
        <v/>
      </c>
      <c r="O46" s="496" t="str">
        <f>IF('NEO GRP '!X19=0,"",'NEO GRP '!X19)</f>
        <v/>
      </c>
      <c r="P46" s="496" t="str">
        <f>IF('NEO GRP '!Y19=0,"",'NEO GRP '!Y19)</f>
        <v/>
      </c>
      <c r="Q46" s="496">
        <f t="shared" si="0"/>
        <v>0</v>
      </c>
    </row>
    <row r="47" spans="1:17" ht="23.25" customHeight="1">
      <c r="A47" s="79" t="str">
        <f>'NEO GRP '!D20</f>
        <v>NEO-37-DT</v>
      </c>
      <c r="B47" s="495" t="str">
        <f>IF('GRP PRODUCTION LIST NEO '!C78=0,"",'GRP PRODUCTION LIST NEO '!C78)</f>
        <v/>
      </c>
      <c r="C47" s="496" t="str">
        <f>IF('NEO GRP '!L20=0,"",'NEO GRP '!L20)</f>
        <v/>
      </c>
      <c r="D47" s="496" t="str">
        <f>IF('NEO GRP '!M20=0,"",'NEO GRP '!M20)</f>
        <v/>
      </c>
      <c r="E47" s="496" t="str">
        <f>IF('NEO GRP '!N20=0,"",'NEO GRP '!N20)</f>
        <v/>
      </c>
      <c r="F47" s="496" t="str">
        <f>IF('NEO GRP '!O20=0,"",'NEO GRP '!O20)</f>
        <v/>
      </c>
      <c r="G47" s="496" t="str">
        <f>IF('NEO GRP '!P20=0,"",'NEO GRP '!P20)</f>
        <v/>
      </c>
      <c r="H47" s="496" t="str">
        <f>IF('NEO GRP '!Q20=0,"",'NEO GRP '!Q20)</f>
        <v/>
      </c>
      <c r="I47" s="496" t="str">
        <f>IF('NEO GRP '!R20=0,"",'NEO GRP '!R20)</f>
        <v/>
      </c>
      <c r="J47" s="496" t="str">
        <f>IF('NEO GRP '!S20=0,"",'NEO GRP '!S20)</f>
        <v/>
      </c>
      <c r="K47" s="496" t="str">
        <f>IF('NEO GRP '!T20=0,"",'NEO GRP '!T20)</f>
        <v/>
      </c>
      <c r="L47" s="496" t="str">
        <f>IF('NEO GRP '!U20=0,"",'NEO GRP '!U20)</f>
        <v/>
      </c>
      <c r="M47" s="496" t="str">
        <f>IF('NEO GRP '!V20=0,"",'NEO GRP '!V20)</f>
        <v/>
      </c>
      <c r="N47" s="496" t="str">
        <f>IF('NEO GRP '!W20=0,"",'NEO GRP '!W20)</f>
        <v/>
      </c>
      <c r="O47" s="496" t="str">
        <f>IF('NEO GRP '!X20=0,"",'NEO GRP '!X20)</f>
        <v/>
      </c>
      <c r="P47" s="496" t="str">
        <f>IF('NEO GRP '!Y20=0,"",'NEO GRP '!Y20)</f>
        <v/>
      </c>
      <c r="Q47" s="496">
        <f t="shared" si="0"/>
        <v>0</v>
      </c>
    </row>
    <row r="48" spans="1:17" ht="23.25" customHeight="1">
      <c r="A48" s="79" t="str">
        <f>'NEO GRP '!D21</f>
        <v>NEO-37-NT</v>
      </c>
      <c r="B48" s="495" t="str">
        <f>IF('GRP PRODUCTION LIST NEO '!C79=0,"",'GRP PRODUCTION LIST NEO '!C79)</f>
        <v/>
      </c>
      <c r="C48" s="496" t="str">
        <f>IF('NEO GRP '!L21=0,"",'NEO GRP '!L21)</f>
        <v/>
      </c>
      <c r="D48" s="496" t="str">
        <f>IF('NEO GRP '!M21=0,"",'NEO GRP '!M21)</f>
        <v/>
      </c>
      <c r="E48" s="496" t="str">
        <f>IF('NEO GRP '!N21=0,"",'NEO GRP '!N21)</f>
        <v/>
      </c>
      <c r="F48" s="496" t="str">
        <f>IF('NEO GRP '!O21=0,"",'NEO GRP '!O21)</f>
        <v/>
      </c>
      <c r="G48" s="496" t="str">
        <f>IF('NEO GRP '!P21=0,"",'NEO GRP '!P21)</f>
        <v/>
      </c>
      <c r="H48" s="496" t="str">
        <f>IF('NEO GRP '!Q21=0,"",'NEO GRP '!Q21)</f>
        <v/>
      </c>
      <c r="I48" s="496" t="str">
        <f>IF('NEO GRP '!R21=0,"",'NEO GRP '!R21)</f>
        <v/>
      </c>
      <c r="J48" s="496" t="str">
        <f>IF('NEO GRP '!S21=0,"",'NEO GRP '!S21)</f>
        <v/>
      </c>
      <c r="K48" s="496" t="str">
        <f>IF('NEO GRP '!T21=0,"",'NEO GRP '!T21)</f>
        <v/>
      </c>
      <c r="L48" s="496" t="str">
        <f>IF('NEO GRP '!U21=0,"",'NEO GRP '!U21)</f>
        <v/>
      </c>
      <c r="M48" s="496" t="str">
        <f>IF('NEO GRP '!V21=0,"",'NEO GRP '!V21)</f>
        <v/>
      </c>
      <c r="N48" s="496" t="str">
        <f>IF('NEO GRP '!W21=0,"",'NEO GRP '!W21)</f>
        <v/>
      </c>
      <c r="O48" s="496" t="str">
        <f>IF('NEO GRP '!X21=0,"",'NEO GRP '!X21)</f>
        <v/>
      </c>
      <c r="P48" s="496" t="str">
        <f>IF('NEO GRP '!Y21=0,"",'NEO GRP '!Y21)</f>
        <v/>
      </c>
      <c r="Q48" s="496">
        <f t="shared" si="0"/>
        <v>0</v>
      </c>
    </row>
    <row r="49" spans="1:17" ht="23.25" customHeight="1">
      <c r="A49" s="79" t="str">
        <f>'NEO GRP '!D22</f>
        <v>NEO-38</v>
      </c>
      <c r="B49" s="495"/>
      <c r="C49" s="496" t="str">
        <f>IF('NEO GRP '!L22=0,"",'NEO GRP '!L22)</f>
        <v/>
      </c>
      <c r="D49" s="496" t="str">
        <f>IF('NEO GRP '!M22=0,"",'NEO GRP '!M22)</f>
        <v/>
      </c>
      <c r="E49" s="496" t="str">
        <f>IF('NEO GRP '!N22=0,"",'NEO GRP '!N22)</f>
        <v/>
      </c>
      <c r="F49" s="496" t="str">
        <f>IF('NEO GRP '!O22=0,"",'NEO GRP '!O22)</f>
        <v/>
      </c>
      <c r="G49" s="496" t="str">
        <f>IF('NEO GRP '!P22=0,"",'NEO GRP '!P22)</f>
        <v/>
      </c>
      <c r="H49" s="496" t="str">
        <f>IF('NEO GRP '!Q22=0,"",'NEO GRP '!Q22)</f>
        <v/>
      </c>
      <c r="I49" s="496" t="str">
        <f>IF('NEO GRP '!R22=0,"",'NEO GRP '!R22)</f>
        <v/>
      </c>
      <c r="J49" s="496" t="str">
        <f>IF('NEO GRP '!S22=0,"",'NEO GRP '!S22)</f>
        <v/>
      </c>
      <c r="K49" s="496" t="str">
        <f>IF('NEO GRP '!T22=0,"",'NEO GRP '!T22)</f>
        <v/>
      </c>
      <c r="L49" s="496" t="str">
        <f>IF('NEO GRP '!U22=0,"",'NEO GRP '!U22)</f>
        <v/>
      </c>
      <c r="M49" s="496" t="str">
        <f>IF('NEO GRP '!V22=0,"",'NEO GRP '!V22)</f>
        <v/>
      </c>
      <c r="N49" s="496" t="str">
        <f>IF('NEO GRP '!W22=0,"",'NEO GRP '!W22)</f>
        <v/>
      </c>
      <c r="O49" s="496" t="str">
        <f>IF('NEO GRP '!X22=0,"",'NEO GRP '!X22)</f>
        <v/>
      </c>
      <c r="P49" s="496" t="str">
        <f>IF('NEO GRP '!Y22=0,"",'NEO GRP '!Y22)</f>
        <v/>
      </c>
      <c r="Q49" s="496">
        <f t="shared" si="0"/>
        <v>0</v>
      </c>
    </row>
    <row r="50" spans="1:17" ht="23.25" customHeight="1">
      <c r="A50" s="79" t="str">
        <f>'NEO GRP '!D23</f>
        <v>NEO-38-DT</v>
      </c>
      <c r="B50" s="495" t="str">
        <f>IF('GRP PRODUCTION LIST NEO '!C80=0,"",'GRP PRODUCTION LIST NEO '!C80)</f>
        <v/>
      </c>
      <c r="C50" s="496" t="str">
        <f>IF('NEO GRP '!L23=0,"",'NEO GRP '!L23)</f>
        <v/>
      </c>
      <c r="D50" s="496" t="str">
        <f>IF('NEO GRP '!M23=0,"",'NEO GRP '!M23)</f>
        <v/>
      </c>
      <c r="E50" s="496" t="str">
        <f>IF('NEO GRP '!N23=0,"",'NEO GRP '!N23)</f>
        <v/>
      </c>
      <c r="F50" s="496" t="str">
        <f>IF('NEO GRP '!O23=0,"",'NEO GRP '!O23)</f>
        <v/>
      </c>
      <c r="G50" s="496" t="str">
        <f>IF('NEO GRP '!P23=0,"",'NEO GRP '!P23)</f>
        <v/>
      </c>
      <c r="H50" s="496" t="str">
        <f>IF('NEO GRP '!Q23=0,"",'NEO GRP '!Q23)</f>
        <v/>
      </c>
      <c r="I50" s="496" t="str">
        <f>IF('NEO GRP '!R23=0,"",'NEO GRP '!R23)</f>
        <v/>
      </c>
      <c r="J50" s="496" t="str">
        <f>IF('NEO GRP '!S23=0,"",'NEO GRP '!S23)</f>
        <v/>
      </c>
      <c r="K50" s="496" t="str">
        <f>IF('NEO GRP '!T23=0,"",'NEO GRP '!T23)</f>
        <v/>
      </c>
      <c r="L50" s="496" t="str">
        <f>IF('NEO GRP '!U23=0,"",'NEO GRP '!U23)</f>
        <v/>
      </c>
      <c r="M50" s="496" t="str">
        <f>IF('NEO GRP '!V23=0,"",'NEO GRP '!V23)</f>
        <v/>
      </c>
      <c r="N50" s="496" t="str">
        <f>IF('NEO GRP '!W23=0,"",'NEO GRP '!W23)</f>
        <v/>
      </c>
      <c r="O50" s="496" t="str">
        <f>IF('NEO GRP '!X23=0,"",'NEO GRP '!X23)</f>
        <v/>
      </c>
      <c r="P50" s="496" t="str">
        <f>IF('NEO GRP '!Y23=0,"",'NEO GRP '!Y23)</f>
        <v/>
      </c>
      <c r="Q50" s="496">
        <f>SUM(B50:P50)</f>
        <v>0</v>
      </c>
    </row>
    <row r="51" spans="1:17" ht="23.25" customHeight="1">
      <c r="A51" s="79" t="str">
        <f>'NEO GRP '!D24</f>
        <v>NEO-38-NT</v>
      </c>
      <c r="B51" s="495" t="str">
        <f>IF('GRP PRODUCTION LIST NEO '!C81=0,"",'GRP PRODUCTION LIST NEO '!C81)</f>
        <v/>
      </c>
      <c r="C51" s="496" t="str">
        <f>IF('NEO GRP '!L24=0,"",'NEO GRP '!L24)</f>
        <v/>
      </c>
      <c r="D51" s="496" t="str">
        <f>IF('NEO GRP '!M24=0,"",'NEO GRP '!M24)</f>
        <v/>
      </c>
      <c r="E51" s="496" t="str">
        <f>IF('NEO GRP '!N24=0,"",'NEO GRP '!N24)</f>
        <v/>
      </c>
      <c r="F51" s="496" t="str">
        <f>IF('NEO GRP '!O24=0,"",'NEO GRP '!O24)</f>
        <v/>
      </c>
      <c r="G51" s="496" t="str">
        <f>IF('NEO GRP '!P24=0,"",'NEO GRP '!P24)</f>
        <v/>
      </c>
      <c r="H51" s="496" t="str">
        <f>IF('NEO GRP '!Q24=0,"",'NEO GRP '!Q24)</f>
        <v/>
      </c>
      <c r="I51" s="496" t="str">
        <f>IF('NEO GRP '!R24=0,"",'NEO GRP '!R24)</f>
        <v/>
      </c>
      <c r="J51" s="496" t="str">
        <f>IF('NEO GRP '!S24=0,"",'NEO GRP '!S24)</f>
        <v/>
      </c>
      <c r="K51" s="496" t="str">
        <f>IF('NEO GRP '!T24=0,"",'NEO GRP '!T24)</f>
        <v/>
      </c>
      <c r="L51" s="496" t="str">
        <f>IF('NEO GRP '!U24=0,"",'NEO GRP '!U24)</f>
        <v/>
      </c>
      <c r="M51" s="496" t="str">
        <f>IF('NEO GRP '!V24=0,"",'NEO GRP '!V24)</f>
        <v/>
      </c>
      <c r="N51" s="496" t="str">
        <f>IF('NEO GRP '!W24=0,"",'NEO GRP '!W24)</f>
        <v/>
      </c>
      <c r="O51" s="496" t="str">
        <f>IF('NEO GRP '!X24=0,"",'NEO GRP '!X24)</f>
        <v/>
      </c>
      <c r="P51" s="496" t="str">
        <f>IF('NEO GRP '!Y24=0,"",'NEO GRP '!Y24)</f>
        <v/>
      </c>
      <c r="Q51" s="496">
        <f t="shared" si="0"/>
        <v>0</v>
      </c>
    </row>
    <row r="52" spans="1:17" ht="23.25" customHeight="1">
      <c r="A52" s="79" t="str">
        <f>'NEO GRP '!D25</f>
        <v>NEO-39</v>
      </c>
      <c r="B52" s="495"/>
      <c r="C52" s="496" t="str">
        <f>IF('NEO GRP '!L25=0,"",'NEO GRP '!L25)</f>
        <v/>
      </c>
      <c r="D52" s="496" t="str">
        <f>IF('NEO GRP '!M25=0,"",'NEO GRP '!M25)</f>
        <v/>
      </c>
      <c r="E52" s="496" t="str">
        <f>IF('NEO GRP '!N25=0,"",'NEO GRP '!N25)</f>
        <v/>
      </c>
      <c r="F52" s="496" t="str">
        <f>IF('NEO GRP '!O25=0,"",'NEO GRP '!O25)</f>
        <v/>
      </c>
      <c r="G52" s="496" t="str">
        <f>IF('NEO GRP '!P25=0,"",'NEO GRP '!P25)</f>
        <v/>
      </c>
      <c r="H52" s="496" t="str">
        <f>IF('NEO GRP '!Q25=0,"",'NEO GRP '!Q25)</f>
        <v/>
      </c>
      <c r="I52" s="496" t="str">
        <f>IF('NEO GRP '!R25=0,"",'NEO GRP '!R25)</f>
        <v/>
      </c>
      <c r="J52" s="496" t="str">
        <f>IF('NEO GRP '!S25=0,"",'NEO GRP '!S25)</f>
        <v/>
      </c>
      <c r="K52" s="496" t="str">
        <f>IF('NEO GRP '!T25=0,"",'NEO GRP '!T25)</f>
        <v/>
      </c>
      <c r="L52" s="496" t="str">
        <f>IF('NEO GRP '!U25=0,"",'NEO GRP '!U25)</f>
        <v/>
      </c>
      <c r="M52" s="496" t="str">
        <f>IF('NEO GRP '!V25=0,"",'NEO GRP '!V25)</f>
        <v/>
      </c>
      <c r="N52" s="496" t="str">
        <f>IF('NEO GRP '!W25=0,"",'NEO GRP '!W25)</f>
        <v/>
      </c>
      <c r="O52" s="496" t="str">
        <f>IF('NEO GRP '!X25=0,"",'NEO GRP '!X25)</f>
        <v/>
      </c>
      <c r="P52" s="496" t="str">
        <f>IF('NEO GRP '!Y25=0,"",'NEO GRP '!Y25)</f>
        <v/>
      </c>
      <c r="Q52" s="496">
        <f t="shared" si="0"/>
        <v>0</v>
      </c>
    </row>
    <row r="53" spans="1:17" ht="23.25" customHeight="1">
      <c r="A53" s="79" t="str">
        <f>'NEO GRP '!D26</f>
        <v>NEO-39-DT</v>
      </c>
      <c r="B53" s="495" t="str">
        <f>IF('GRP PRODUCTION LIST NEO '!C82=0,"",'GRP PRODUCTION LIST NEO '!C82)</f>
        <v/>
      </c>
      <c r="C53" s="496" t="str">
        <f>IF('NEO GRP '!L26=0,"",'NEO GRP '!L26)</f>
        <v/>
      </c>
      <c r="D53" s="496" t="str">
        <f>IF('NEO GRP '!M26=0,"",'NEO GRP '!M26)</f>
        <v/>
      </c>
      <c r="E53" s="496" t="str">
        <f>IF('NEO GRP '!N26=0,"",'NEO GRP '!N26)</f>
        <v/>
      </c>
      <c r="F53" s="496" t="str">
        <f>IF('NEO GRP '!O26=0,"",'NEO GRP '!O26)</f>
        <v/>
      </c>
      <c r="G53" s="496" t="str">
        <f>IF('NEO GRP '!P26=0,"",'NEO GRP '!P26)</f>
        <v/>
      </c>
      <c r="H53" s="496" t="str">
        <f>IF('NEO GRP '!Q26=0,"",'NEO GRP '!Q26)</f>
        <v/>
      </c>
      <c r="I53" s="496" t="str">
        <f>IF('NEO GRP '!R26=0,"",'NEO GRP '!R26)</f>
        <v/>
      </c>
      <c r="J53" s="496" t="str">
        <f>IF('NEO GRP '!S26=0,"",'NEO GRP '!S26)</f>
        <v/>
      </c>
      <c r="K53" s="496" t="str">
        <f>IF('NEO GRP '!T26=0,"",'NEO GRP '!T26)</f>
        <v/>
      </c>
      <c r="L53" s="496" t="str">
        <f>IF('NEO GRP '!U26=0,"",'NEO GRP '!U26)</f>
        <v/>
      </c>
      <c r="M53" s="496" t="str">
        <f>IF('NEO GRP '!V26=0,"",'NEO GRP '!V26)</f>
        <v/>
      </c>
      <c r="N53" s="496" t="str">
        <f>IF('NEO GRP '!W26=0,"",'NEO GRP '!W26)</f>
        <v/>
      </c>
      <c r="O53" s="496" t="str">
        <f>IF('NEO GRP '!X26=0,"",'NEO GRP '!X26)</f>
        <v/>
      </c>
      <c r="P53" s="496" t="str">
        <f>IF('NEO GRP '!Y26=0,"",'NEO GRP '!Y26)</f>
        <v/>
      </c>
      <c r="Q53" s="496">
        <f t="shared" si="0"/>
        <v>0</v>
      </c>
    </row>
    <row r="54" spans="1:17" ht="23.25" customHeight="1">
      <c r="A54" s="79" t="str">
        <f>'NEO GRP '!D27</f>
        <v>NEO-39-NT</v>
      </c>
      <c r="B54" s="495" t="str">
        <f>IF('GRP PRODUCTION LIST NEO '!C83=0,"",'GRP PRODUCTION LIST NEO '!C83)</f>
        <v/>
      </c>
      <c r="C54" s="496" t="str">
        <f>IF('NEO GRP '!L27=0,"",'NEO GRP '!L27)</f>
        <v/>
      </c>
      <c r="D54" s="496" t="str">
        <f>IF('NEO GRP '!M27=0,"",'NEO GRP '!M27)</f>
        <v/>
      </c>
      <c r="E54" s="496" t="str">
        <f>IF('NEO GRP '!N27=0,"",'NEO GRP '!N27)</f>
        <v/>
      </c>
      <c r="F54" s="496" t="str">
        <f>IF('NEO GRP '!O27=0,"",'NEO GRP '!O27)</f>
        <v/>
      </c>
      <c r="G54" s="496" t="str">
        <f>IF('NEO GRP '!P27=0,"",'NEO GRP '!P27)</f>
        <v/>
      </c>
      <c r="H54" s="496" t="str">
        <f>IF('NEO GRP '!Q27=0,"",'NEO GRP '!Q27)</f>
        <v/>
      </c>
      <c r="I54" s="496" t="str">
        <f>IF('NEO GRP '!R27=0,"",'NEO GRP '!R27)</f>
        <v/>
      </c>
      <c r="J54" s="496" t="str">
        <f>IF('NEO GRP '!S27=0,"",'NEO GRP '!S27)</f>
        <v/>
      </c>
      <c r="K54" s="496" t="str">
        <f>IF('NEO GRP '!T27=0,"",'NEO GRP '!T27)</f>
        <v/>
      </c>
      <c r="L54" s="496" t="str">
        <f>IF('NEO GRP '!U27=0,"",'NEO GRP '!U27)</f>
        <v/>
      </c>
      <c r="M54" s="496" t="str">
        <f>IF('NEO GRP '!V27=0,"",'NEO GRP '!V27)</f>
        <v/>
      </c>
      <c r="N54" s="496" t="str">
        <f>IF('NEO GRP '!W27=0,"",'NEO GRP '!W27)</f>
        <v/>
      </c>
      <c r="O54" s="496" t="str">
        <f>IF('NEO GRP '!X27=0,"",'NEO GRP '!X27)</f>
        <v/>
      </c>
      <c r="P54" s="496" t="str">
        <f>IF('NEO GRP '!Y27=0,"",'NEO GRP '!Y27)</f>
        <v/>
      </c>
      <c r="Q54" s="496">
        <f t="shared" si="0"/>
        <v>0</v>
      </c>
    </row>
    <row r="55" spans="1:17" ht="23.25" customHeight="1">
      <c r="A55" s="79" t="str">
        <f>'NEO GRP '!D63</f>
        <v>NEO-40</v>
      </c>
      <c r="B55" s="495"/>
      <c r="C55" s="496" t="str">
        <f>IF('NEO GRP '!L63=0,"",'NEO GRP '!L63)</f>
        <v/>
      </c>
      <c r="D55" s="496" t="str">
        <f>IF('NEO GRP '!M63=0,"",'NEO GRP '!M63)</f>
        <v/>
      </c>
      <c r="E55" s="496" t="str">
        <f>IF('NEO GRP '!N63=0,"",'NEO GRP '!N63)</f>
        <v/>
      </c>
      <c r="F55" s="496" t="str">
        <f>IF('NEO GRP '!O63=0,"",'NEO GRP '!O63)</f>
        <v/>
      </c>
      <c r="G55" s="496" t="str">
        <f>IF('NEO GRP '!P63=0,"",'NEO GRP '!P63)</f>
        <v/>
      </c>
      <c r="H55" s="496" t="str">
        <f>IF('NEO GRP '!Q63=0,"",'NEO GRP '!Q63)</f>
        <v/>
      </c>
      <c r="I55" s="496" t="str">
        <f>IF('NEO GRP '!R63=0,"",'NEO GRP '!R63)</f>
        <v/>
      </c>
      <c r="J55" s="496" t="str">
        <f>IF('NEO GRP '!S63=0,"",'NEO GRP '!S63)</f>
        <v/>
      </c>
      <c r="K55" s="496" t="str">
        <f>IF('NEO GRP '!T63=0,"",'NEO GRP '!T63)</f>
        <v/>
      </c>
      <c r="L55" s="496" t="str">
        <f>IF('NEO GRP '!U63=0,"",'NEO GRP '!U63)</f>
        <v/>
      </c>
      <c r="M55" s="496" t="str">
        <f>IF('NEO GRP '!V63=0,"",'NEO GRP '!V63)</f>
        <v/>
      </c>
      <c r="N55" s="496" t="str">
        <f>IF('NEO GRP '!W63=0,"",'NEO GRP '!W63)</f>
        <v/>
      </c>
      <c r="O55" s="496" t="str">
        <f>IF('NEO GRP '!X63=0,"",'NEO GRP '!X63)</f>
        <v/>
      </c>
      <c r="P55" s="496" t="str">
        <f>IF('NEO GRP '!Y63=0,"",'NEO GRP '!Y63)</f>
        <v/>
      </c>
      <c r="Q55" s="496">
        <f t="shared" si="0"/>
        <v>0</v>
      </c>
    </row>
    <row r="56" spans="1:17" s="75" customFormat="1" ht="23.25" customHeight="1">
      <c r="A56" s="76"/>
      <c r="B56" s="76"/>
      <c r="C56" s="50" t="s">
        <v>68</v>
      </c>
      <c r="D56" s="51"/>
      <c r="E56" s="80"/>
      <c r="F56" s="76"/>
      <c r="G56" s="76"/>
      <c r="H56" s="50" t="s">
        <v>69</v>
      </c>
      <c r="I56" s="50"/>
      <c r="J56" s="52"/>
      <c r="K56" s="52"/>
      <c r="L56" s="52"/>
      <c r="M56" s="80"/>
      <c r="N56" s="80"/>
      <c r="O56" s="80"/>
      <c r="P56" s="80"/>
      <c r="Q56" s="269"/>
    </row>
    <row r="57" spans="1:17" s="75" customFormat="1" ht="23.25" customHeight="1">
      <c r="A57" s="76"/>
      <c r="B57" s="76"/>
      <c r="C57" s="50" t="s">
        <v>70</v>
      </c>
      <c r="D57" s="51"/>
      <c r="E57" s="80"/>
      <c r="F57" s="76"/>
      <c r="G57" s="76"/>
      <c r="H57" s="50" t="s">
        <v>71</v>
      </c>
      <c r="I57" s="50"/>
      <c r="J57" s="53"/>
      <c r="K57" s="53"/>
      <c r="L57" s="53"/>
      <c r="M57" s="81"/>
      <c r="N57" s="81"/>
      <c r="O57" s="80"/>
      <c r="P57" s="80"/>
      <c r="Q57" s="269"/>
    </row>
    <row r="58" spans="1:17" s="75" customFormat="1" ht="23.25" customHeight="1">
      <c r="A58" s="76"/>
      <c r="B58" s="76"/>
      <c r="C58" s="49"/>
      <c r="D58" s="49"/>
      <c r="E58" s="76"/>
      <c r="F58" s="76"/>
      <c r="G58" s="76"/>
      <c r="H58" s="50" t="s">
        <v>72</v>
      </c>
      <c r="I58" s="50"/>
      <c r="J58" s="53"/>
      <c r="K58" s="53"/>
      <c r="L58" s="53"/>
      <c r="M58" s="81"/>
      <c r="N58" s="81"/>
      <c r="O58" s="80"/>
      <c r="P58" s="80"/>
      <c r="Q58" s="269"/>
    </row>
    <row r="59" spans="1:17" s="75" customFormat="1" ht="23.25" customHeight="1">
      <c r="A59" s="76"/>
      <c r="B59" s="76"/>
      <c r="C59" s="76"/>
      <c r="D59" s="76"/>
    </row>
    <row r="60" spans="1:17" s="75" customFormat="1" ht="23.25" customHeight="1">
      <c r="A60" s="76"/>
      <c r="B60" s="76"/>
      <c r="C60" s="76"/>
      <c r="D60" s="76"/>
    </row>
  </sheetData>
  <autoFilter ref="Q3:Q41" xr:uid="{00000000-0009-0000-0000-000005000000}"/>
  <mergeCells count="2">
    <mergeCell ref="A1:J1"/>
    <mergeCell ref="M1:N1"/>
  </mergeCells>
  <conditionalFormatting sqref="A3:B3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{EF1F6136-D535-480D-94DA-6658E3B1B2C9}</x14:id>
        </ext>
      </extLst>
    </cfRule>
  </conditionalFormatting>
  <conditionalFormatting sqref="C3:N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{37217AE0-0591-4002-8C4C-2921D2046A43}</x14:id>
        </ext>
      </extLst>
    </cfRule>
  </conditionalFormatting>
  <conditionalFormatting sqref="O3:P3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{4F87A956-007F-4D1F-BC04-3C9438503A80}</x14:id>
        </ext>
      </extLst>
    </cfRule>
  </conditionalFormatting>
  <pageMargins left="0.25" right="0.25" top="0.75" bottom="0.75" header="0.3" footer="0.3"/>
  <pageSetup paperSize="9" orientation="portrait" r:id="rId1"/>
  <headerFooter>
    <oddHeader>&amp;LNEO VOLUMES - packing list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F1F6136-D535-480D-94DA-6658E3B1B2C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A3:B3</xm:sqref>
        </x14:conditionalFormatting>
        <x14:conditionalFormatting xmlns:xm="http://schemas.microsoft.com/office/excel/2006/main">
          <x14:cfRule type="dataBar" id="{37217AE0-0591-4002-8C4C-2921D2046A4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C3:N3</xm:sqref>
        </x14:conditionalFormatting>
        <x14:conditionalFormatting xmlns:xm="http://schemas.microsoft.com/office/excel/2006/main">
          <x14:cfRule type="dataBar" id="{4F87A956-007F-4D1F-BC04-3C9438503A8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O3:P3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15</vt:i4>
      </vt:variant>
      <vt:variant>
        <vt:lpstr>Imenovani obsegi</vt:lpstr>
      </vt:variant>
      <vt:variant>
        <vt:i4>10</vt:i4>
      </vt:variant>
    </vt:vector>
  </HeadingPairs>
  <TitlesOfParts>
    <vt:vector size="25" baseType="lpstr">
      <vt:lpstr>Summary of order</vt:lpstr>
      <vt:lpstr>NEO GRP </vt:lpstr>
      <vt:lpstr>NEO PU</vt:lpstr>
      <vt:lpstr>NEO PE</vt:lpstr>
      <vt:lpstr>REDUCTOR</vt:lpstr>
      <vt:lpstr>PE PRODUCTION LIST NEO</vt:lpstr>
      <vt:lpstr>PE PACKING LIST NEO</vt:lpstr>
      <vt:lpstr>GRP PRODUCTION LIST NEO </vt:lpstr>
      <vt:lpstr>GRP PACKING LIST NEO</vt:lpstr>
      <vt:lpstr>PU PRODUCTION LIST NEO</vt:lpstr>
      <vt:lpstr>Uvoz za Vasco</vt:lpstr>
      <vt:lpstr>PU PACKING LIST NEO</vt:lpstr>
      <vt:lpstr>PAKIRANJE  </vt:lpstr>
      <vt:lpstr>sum neo</vt:lpstr>
      <vt:lpstr>prevoz</vt:lpstr>
      <vt:lpstr>'GRP PACKING LIST NEO'!Področje_tiskanja</vt:lpstr>
      <vt:lpstr>'GRP PRODUCTION LIST NEO '!Področje_tiskanja</vt:lpstr>
      <vt:lpstr>'PU PACKING LIST NEO'!Področje_tiskanja</vt:lpstr>
      <vt:lpstr>'PU PRODUCTION LIST NEO'!Področje_tiskanja</vt:lpstr>
      <vt:lpstr>'GRP PACKING LIST NEO'!Tiskanje_naslovov</vt:lpstr>
      <vt:lpstr>'GRP PRODUCTION LIST NEO '!Tiskanje_naslovov</vt:lpstr>
      <vt:lpstr>'PE PACKING LIST NEO'!Tiskanje_naslovov</vt:lpstr>
      <vt:lpstr>'PE PRODUCTION LIST NEO'!Tiskanje_naslovov</vt:lpstr>
      <vt:lpstr>'PU PACKING LIST NEO'!Tiskanje_naslovov</vt:lpstr>
      <vt:lpstr>'PU PRODUCTION LIST NEO'!Tiskanje_naslovov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Matevy</dc:creator>
  <cp:lastModifiedBy>DA NI JELA</cp:lastModifiedBy>
  <cp:lastPrinted>2023-10-24T08:10:14Z</cp:lastPrinted>
  <dcterms:created xsi:type="dcterms:W3CDTF">2016-12-08T21:22:33Z</dcterms:created>
  <dcterms:modified xsi:type="dcterms:W3CDTF">2024-09-25T10:17:19Z</dcterms:modified>
</cp:coreProperties>
</file>